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<sst xmlns="http://schemas.openxmlformats.org/spreadsheetml/2006/main" count="381" uniqueCount="287">
  <si>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</si>
  <si>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</si>
  <si>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</si>
  <si>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</si>
  <si>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</si>
  <si>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</si>
  <si>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</si>
  <si>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</si>
  <si>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</si>
  <si>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</si>
  <si>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</si>
  <si>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</si>
  <si>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</si>
  <si>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</si>
  <si>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</si>
  <si>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</si>
  <si>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</si>
  <si>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</si>
  <si>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</si>
  <si>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</si>
  <si>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</si>
  <si>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</si>
  <si>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</si>
  <si>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</si>
  <si>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</si>
  <si>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</si>
  <si>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</si>
  <si>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</si>
  <si>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</si>
  <si>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</si>
  <si>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</si>
  <si>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</si>
  <si>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</si>
  <si>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</si>
  <si>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</si>
  <si>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</si>
  <si>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</si>
  <si>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</si>
  <si>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</si>
  <si>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</si>
  <si>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</si>
  <si>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</si>
  <si>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</si>
  <si>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</si>
  <si>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</si>
  <si>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</si>
  <si>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</si>
  <si>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</si>
  <si>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</si>
  <si>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</si>
  <si>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</si>
  <si>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</si>
  <si>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</si>
  <si>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</si>
  <si>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</si>
  <si>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</si>
  <si>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</si>
  <si>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</si>
  <si>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</si>
  <si>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</si>
  <si>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</si>
  <si>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</si>
  <si>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</si>
  <si>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</si>
  <si>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</si>
  <si>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</si>
  <si>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</si>
  <si>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</si>
  <si>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</si>
  <si>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</si>
  <si>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</si>
  <si>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</si>
  <si>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</si>
  <si>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</si>
  <si>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</si>
  <si>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</si>
  <si>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</si>
  <si>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</si>
  <si>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</si>
  <si>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</si>
  <si>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</si>
  <si>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</si>
  <si>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</si>
  <si>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</si>
  <si>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</si>
  <si>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</si>
  <si>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</si>
  <si>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</si>
  <si>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</si>
  <si>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</si>
  <si>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</si>
  <si>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</si>
  <si>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</si>
  <si>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</si>
  <si>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</si>
  <si>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</si>
  <si>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</si>
  <si>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</si>
  <si>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</si>
  <si>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</si>
  <si>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</si>
  <si>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</si>
  <si>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</si>
  <si>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</si>
  <si>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</si>
  <si>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</si>
  <si>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</si>
  <si>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</si>
  <si>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</si>
  <si>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</si>
  <si>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</si>
  <si>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</si>
  <si>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</si>
  <si>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</si>
  <si>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</si>
  <si>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</si>
  <si>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</si>
  <si>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</si>
  <si>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</si>
  <si>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</si>
  <si>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</si>
  <si>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</si>
  <si>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</si>
  <si>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</si>
  <si>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</si>
  <si>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</si>
  <si>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</si>
  <si>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</si>
  <si>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</si>
  <si>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</si>
  <si>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</si>
  <si>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</si>
  <si>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</si>
  <si>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</si>
  <si>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</si>
  <si>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</si>
  <si>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</si>
  <si>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</si>
  <si>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</si>
  <si>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</si>
  <si>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</si>
  <si>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</si>
  <si>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</si>
  <si>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</si>
  <si>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</si>
  <si>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</si>
  <si>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</si>
  <si>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</si>
  <si>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</si>
  <si>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</si>
  <si>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</si>
  <si>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</si>
  <si>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</si>
  <si>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</si>
  <si>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</si>
  <si>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</si>
  <si>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</si>
  <si>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</si>
  <si>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</si>
  <si>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</si>
  <si>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</si>
  <si>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</si>
  <si>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</si>
  <si>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</si>
  <si>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</si>
  <si>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</si>
  <si>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</si>
  <si>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</si>
  <si>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</si>
  <si>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</si>
  <si>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</si>
  <si>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</si>
  <si>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</si>
  <si>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</si>
  <si>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</si>
  <si>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</si>
  <si>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</si>
  <si>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</si>
  <si>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</si>
  <si>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</si>
  <si>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</si>
  <si>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</si>
  <si>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</si>
  <si>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</si>
  <si>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</si>
  <si>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</si>
  <si>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</si>
  <si>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</si>
  <si>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</si>
  <si>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</si>
  <si>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</si>
  <si>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</si>
  <si>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</si>
  <si>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</si>
  <si>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</si>
  <si>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</si>
  <si>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</si>
  <si>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</si>
  <si>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</si>
  <si>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</si>
  <si>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</si>
  <si>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</si>
  <si>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</si>
  <si>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</si>
  <si>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</si>
  <si>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</si>
  <si>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</si>
  <si>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</si>
  <si>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</si>
  <si>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</si>
  <si>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</si>
  <si>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</si>
  <si>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</si>
  <si>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</si>
  <si>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</si>
  <si>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</si>
  <si>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</si>
  <si>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</si>
  <si>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</si>
  <si>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</si>
  <si>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</si>
  <si>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</si>
  <si>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</si>
  <si>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</si>
  <si>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</si>
  <si>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</si>
  <si>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</si>
  <si>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</si>
  <si>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</si>
  <si>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</si>
  <si>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</si>
  <si>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</si>
  <si>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</si>
  <si>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</si>
  <si>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</si>
  <si>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</si>
  <si>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</si>
  <si>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</si>
  <si>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</si>
  <si>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</si>
  <si>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</si>
  <si>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</si>
  <si>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</si>
  <si>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</si>
  <si>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</si>
  <si>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</si>
  <si>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</si>
  <si>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</si>
  <si>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</si>
  <si>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</si>
  <si>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</si>
  <si>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</si>
  <si>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</si>
  <si>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</si>
  <si>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</si>
  <si>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</si>
  <si>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</si>
  <si>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</si>
  <si>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</si>
  <si>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</si>
  <si>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</si>
  <si>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</si>
  <si>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</si>
  <si>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</si>
  <si>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</si>
  <si>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</si>
  <si>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</si>
  <si>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</si>
  <si>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</si>
  <si>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</si>
  <si>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</si>
  <si>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</si>
  <si>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</si>
  <si>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</si>
  <si>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</si>
  <si>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</si>
  <si>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</si>
  <si>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</si>
  <si>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</si>
  <si>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</si>
  <si>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 xml:space="preserve">951 0503 0220025070 243 </t>
  </si>
  <si>
    <t>951 0801 0310025080 243</t>
  </si>
  <si>
    <t>952 0801 0310025090 244</t>
  </si>
  <si>
    <t>01.03.2020</t>
  </si>
  <si>
    <t xml:space="preserve"> -41600,00</t>
  </si>
  <si>
    <t xml:space="preserve">                              на  1 мая 2020 г.</t>
  </si>
  <si>
    <t>1667963,49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</si>
</sst>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9" t="s">
        <v>0</v>
      </c>
      <c r="B1" s="189"/>
      <c r="C1" s="189"/>
      <c r="D1" s="189"/>
      <c r="E1" s="189"/>
      <c r="F1" s="189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90" t="s">
        <v>285</v>
      </c>
      <c r="B3" s="190"/>
      <c r="C3" s="190"/>
      <c r="D3" s="190"/>
      <c r="E3" s="190"/>
      <c r="F3" s="152" t="s">
        <v>4</v>
      </c>
      <c r="G3" s="153" t="s">
        <v>283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91" t="s">
        <v>12</v>
      </c>
      <c r="B7" s="191"/>
      <c r="C7" s="191"/>
      <c r="D7" s="192" t="s">
        <v>13</v>
      </c>
      <c r="E7" s="192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93" t="s">
        <v>19</v>
      </c>
      <c r="B10" s="193"/>
      <c r="C10" s="193"/>
      <c r="D10" s="193"/>
      <c r="E10" s="193"/>
      <c r="F10" s="193"/>
      <c r="G10" s="193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2" t="s">
        <v>21</v>
      </c>
      <c r="D12" s="182"/>
      <c r="E12" s="182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2"/>
      <c r="D13" s="182"/>
      <c r="E13" s="182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2"/>
      <c r="D14" s="182"/>
      <c r="E14" s="182"/>
      <c r="F14" s="166"/>
      <c r="G14" s="167"/>
    </row>
    <row r="15" spans="1:7" ht="16.5" customHeight="1">
      <c r="A15" s="168">
        <v>1</v>
      </c>
      <c r="B15" s="169">
        <v>2</v>
      </c>
      <c r="C15" s="188">
        <v>3</v>
      </c>
      <c r="D15" s="188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3" t="s">
        <v>33</v>
      </c>
      <c r="D16" s="183"/>
      <c r="E16" s="118">
        <f>E18+E62</f>
        <v>8498900</v>
      </c>
      <c r="F16" s="118">
        <f>F18+F62</f>
        <v>4441337.4799999995</v>
      </c>
      <c r="G16" s="119">
        <f>F16-E16</f>
        <v>-4057562.5200000005</v>
      </c>
    </row>
    <row r="17" spans="1:7" ht="27" customHeight="1">
      <c r="A17" s="120" t="s">
        <v>34</v>
      </c>
      <c r="B17" s="121"/>
      <c r="C17" s="184"/>
      <c r="D17" s="18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85" t="s">
        <v>36</v>
      </c>
      <c r="D18" s="185"/>
      <c r="E18" s="128">
        <f>E19+E29+E33+E40+E43+E45+E54</f>
        <v>3380300</v>
      </c>
      <c r="F18" s="128">
        <f>F19+F29+F33+F40+F45+F54</f>
        <v>991433.58</v>
      </c>
      <c r="G18" s="129">
        <f aca="true" t="shared" si="0" ref="G18:G59">F18-E18</f>
        <v>-2388866.42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85" t="s">
        <v>38</v>
      </c>
      <c r="D19" s="185"/>
      <c r="E19" s="128">
        <f>E20</f>
        <v>142300</v>
      </c>
      <c r="F19" s="128">
        <f>F20</f>
        <v>51790.22</v>
      </c>
      <c r="G19" s="129">
        <f t="shared" si="0"/>
        <v>-90509.78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79" t="s">
        <v>40</v>
      </c>
      <c r="D20" s="179"/>
      <c r="E20" s="130">
        <f>E21+E22+E27</f>
        <v>142300</v>
      </c>
      <c r="F20" s="130">
        <f>F21+F22+F23+F24+F25+F26+F27+F28</f>
        <v>51790.22</v>
      </c>
      <c r="G20" s="129">
        <f t="shared" si="0"/>
        <v>-90509.78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79" t="s">
        <v>265</v>
      </c>
      <c r="D21" s="179"/>
      <c r="E21" s="130">
        <v>142300</v>
      </c>
      <c r="F21" s="129">
        <v>51153.18</v>
      </c>
      <c r="G21" s="129">
        <f t="shared" si="0"/>
        <v>-91146.82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79" t="s">
        <v>266</v>
      </c>
      <c r="D22" s="179"/>
      <c r="E22" s="130">
        <v>0</v>
      </c>
      <c r="F22" s="129">
        <v>0</v>
      </c>
      <c r="G22" s="129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86" t="s">
        <v>258</v>
      </c>
      <c r="D23" s="187"/>
      <c r="E23" s="130">
        <v>0</v>
      </c>
      <c r="F23" s="129">
        <v>328.45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42</v>
      </c>
      <c r="B24" s="127">
        <v>10</v>
      </c>
      <c r="C24" s="179" t="s">
        <v>255</v>
      </c>
      <c r="D24" s="17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263</v>
      </c>
      <c r="B25" s="127">
        <v>10</v>
      </c>
      <c r="C25" s="179" t="s">
        <v>262</v>
      </c>
      <c r="D25" s="179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79" t="s">
        <v>256</v>
      </c>
      <c r="D26" s="179"/>
      <c r="E26" s="130">
        <v>0</v>
      </c>
      <c r="F26" s="129">
        <v>307.08</v>
      </c>
      <c r="G26" s="129">
        <f>F26-E26</f>
        <v>307.08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79" t="s">
        <v>251</v>
      </c>
      <c r="D27" s="179"/>
      <c r="E27" s="130">
        <v>0</v>
      </c>
      <c r="F27" s="129">
        <v>1.51</v>
      </c>
      <c r="G27" s="129">
        <f t="shared" si="0"/>
        <v>1.51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261</v>
      </c>
      <c r="B28" s="127">
        <v>10</v>
      </c>
      <c r="C28" s="179" t="s">
        <v>260</v>
      </c>
      <c r="D28" s="179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79" t="s">
        <v>44</v>
      </c>
      <c r="D29" s="179"/>
      <c r="E29" s="128">
        <f>E31</f>
        <v>867800</v>
      </c>
      <c r="F29" s="128">
        <f>F31+F32</f>
        <v>693213.24</v>
      </c>
      <c r="G29" s="129">
        <f t="shared" si="0"/>
        <v>-174586.76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79" t="s">
        <v>46</v>
      </c>
      <c r="D30" s="179"/>
      <c r="E30" s="130">
        <v>867800</v>
      </c>
      <c r="F30" s="129">
        <v>693213.24</v>
      </c>
      <c r="G30" s="129">
        <f t="shared" si="0"/>
        <v>-174586.76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79" t="s">
        <v>47</v>
      </c>
      <c r="D31" s="179"/>
      <c r="E31" s="130">
        <v>867800</v>
      </c>
      <c r="F31" s="129">
        <v>693213.24</v>
      </c>
      <c r="G31" s="129">
        <f t="shared" si="0"/>
        <v>-174586.76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257</v>
      </c>
      <c r="B32" s="127">
        <v>10</v>
      </c>
      <c r="C32" s="179" t="s">
        <v>253</v>
      </c>
      <c r="D32" s="179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79" t="s">
        <v>49</v>
      </c>
      <c r="D33" s="179"/>
      <c r="E33" s="128">
        <f>E34+E35</f>
        <v>1983100</v>
      </c>
      <c r="F33" s="128">
        <f>F34+F35</f>
        <v>214860.49000000002</v>
      </c>
      <c r="G33" s="129">
        <f t="shared" si="0"/>
        <v>-1768239.51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79" t="s">
        <v>51</v>
      </c>
      <c r="D34" s="179"/>
      <c r="E34" s="130">
        <v>97700</v>
      </c>
      <c r="F34" s="131">
        <v>8260.54</v>
      </c>
      <c r="G34" s="129">
        <f t="shared" si="0"/>
        <v>-89439.45999999999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79" t="s">
        <v>53</v>
      </c>
      <c r="D35" s="179"/>
      <c r="E35" s="130">
        <f>E36+E37</f>
        <v>1885400</v>
      </c>
      <c r="F35" s="130">
        <f>F36+F37</f>
        <v>206599.95</v>
      </c>
      <c r="G35" s="129">
        <f t="shared" si="0"/>
        <v>-1678800.05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79" t="s">
        <v>55</v>
      </c>
      <c r="D36" s="179"/>
      <c r="E36" s="130">
        <v>473300</v>
      </c>
      <c r="F36" s="131">
        <v>153256.57</v>
      </c>
      <c r="G36" s="129">
        <f t="shared" si="0"/>
        <v>-320043.43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79" t="s">
        <v>57</v>
      </c>
      <c r="D37" s="179"/>
      <c r="E37" s="130">
        <v>1412100</v>
      </c>
      <c r="F37" s="131">
        <v>53343.38</v>
      </c>
      <c r="G37" s="129">
        <f t="shared" si="0"/>
        <v>-1358756.62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79" t="s">
        <v>59</v>
      </c>
      <c r="D38" s="179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79" t="s">
        <v>61</v>
      </c>
      <c r="D39" s="179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79" t="s">
        <v>63</v>
      </c>
      <c r="D40" s="179"/>
      <c r="E40" s="128">
        <f>E42+E44</f>
        <v>373500</v>
      </c>
      <c r="F40" s="128">
        <f>F42+F43+F44</f>
        <v>27566.68</v>
      </c>
      <c r="G40" s="129">
        <f t="shared" si="0"/>
        <v>-345933.32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79" t="s">
        <v>65</v>
      </c>
      <c r="D41" s="17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79" t="s">
        <v>67</v>
      </c>
      <c r="D42" s="179"/>
      <c r="E42" s="130">
        <v>290800</v>
      </c>
      <c r="F42" s="129">
        <v>0</v>
      </c>
      <c r="G42" s="129">
        <f t="shared" si="0"/>
        <v>-290800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79" t="s">
        <v>241</v>
      </c>
      <c r="D43" s="179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79" t="s">
        <v>240</v>
      </c>
      <c r="D44" s="179"/>
      <c r="E44" s="130">
        <v>82700</v>
      </c>
      <c r="F44" s="131">
        <v>27566.68</v>
      </c>
      <c r="G44" s="129">
        <f t="shared" si="0"/>
        <v>-55133.32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79" t="s">
        <v>70</v>
      </c>
      <c r="D45" s="179"/>
      <c r="E45" s="128">
        <f>E48</f>
        <v>11000</v>
      </c>
      <c r="F45" s="128">
        <f>F48</f>
        <v>4002.95</v>
      </c>
      <c r="G45" s="129">
        <f t="shared" si="0"/>
        <v>-6997.05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79" t="s">
        <v>72</v>
      </c>
      <c r="D46" s="179"/>
      <c r="E46" s="130">
        <v>11000</v>
      </c>
      <c r="F46" s="131">
        <v>4002.95</v>
      </c>
      <c r="G46" s="129">
        <f t="shared" si="0"/>
        <v>-6997.05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79" t="s">
        <v>74</v>
      </c>
      <c r="D47" s="179"/>
      <c r="E47" s="130">
        <v>11000</v>
      </c>
      <c r="F47" s="129">
        <v>4002.95</v>
      </c>
      <c r="G47" s="129">
        <f t="shared" si="0"/>
        <v>-6997.05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79" t="s">
        <v>76</v>
      </c>
      <c r="D48" s="179"/>
      <c r="E48" s="130">
        <v>11000</v>
      </c>
      <c r="F48" s="129">
        <v>4002.95</v>
      </c>
      <c r="G48" s="129">
        <f t="shared" si="0"/>
        <v>-6997.05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79" t="s">
        <v>78</v>
      </c>
      <c r="D49" s="179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79" t="s">
        <v>80</v>
      </c>
      <c r="D50" s="179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79" t="s">
        <v>82</v>
      </c>
      <c r="D51" s="179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79" t="s">
        <v>84</v>
      </c>
      <c r="D52" s="179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80" t="s">
        <v>85</v>
      </c>
      <c r="D53" s="180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79" t="s">
        <v>88</v>
      </c>
      <c r="D54" s="179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80" t="s">
        <v>242</v>
      </c>
      <c r="D55" s="181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79" t="s">
        <v>89</v>
      </c>
      <c r="D56" s="179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79" t="s">
        <v>267</v>
      </c>
      <c r="D57" s="179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79" t="s">
        <v>92</v>
      </c>
      <c r="D58" s="179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79" t="s">
        <v>94</v>
      </c>
      <c r="D59" s="179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79"/>
      <c r="D60" s="179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79"/>
      <c r="D61" s="179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79" t="s">
        <v>96</v>
      </c>
      <c r="D62" s="179"/>
      <c r="E62" s="136">
        <f>E63+E64+E65+E66+E67+E69</f>
        <v>5118600</v>
      </c>
      <c r="F62" s="136">
        <f>F63+F64+F65+F66+F67+F69</f>
        <v>3449903.9</v>
      </c>
      <c r="G62" s="129">
        <f>F62-E62</f>
        <v>-1668696.1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79" t="s">
        <v>243</v>
      </c>
      <c r="D63" s="179"/>
      <c r="E63" s="129">
        <v>4987000</v>
      </c>
      <c r="F63" s="129">
        <v>3425900</v>
      </c>
      <c r="G63" s="129">
        <f>F63-E63</f>
        <v>-1561100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79" t="s">
        <v>244</v>
      </c>
      <c r="D64" s="179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79" t="s">
        <v>245</v>
      </c>
      <c r="D65" s="179"/>
      <c r="E65" s="130">
        <v>81400</v>
      </c>
      <c r="F65" s="130">
        <v>23803.9</v>
      </c>
      <c r="G65" s="129">
        <f aca="true" t="shared" si="1" ref="G65:G70">F65-E65</f>
        <v>-57596.1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79" t="s">
        <v>246</v>
      </c>
      <c r="D66" s="179"/>
      <c r="E66" s="130">
        <v>200</v>
      </c>
      <c r="F66" s="130">
        <v>200</v>
      </c>
      <c r="G66" s="129" t="s">
        <v>259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79" t="s">
        <v>247</v>
      </c>
      <c r="D67" s="179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79" t="s">
        <v>248</v>
      </c>
      <c r="D68" s="179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79" t="s">
        <v>249</v>
      </c>
      <c r="D69" s="179"/>
      <c r="E69" s="130">
        <v>50000</v>
      </c>
      <c r="F69" s="129">
        <v>0</v>
      </c>
      <c r="G69" s="129">
        <f t="shared" si="1"/>
        <v>-50000</v>
      </c>
    </row>
    <row r="70" spans="1:7" ht="15" customHeight="1">
      <c r="A70" s="142"/>
      <c r="B70" s="143"/>
      <c r="C70" s="179" t="s">
        <v>250</v>
      </c>
      <c r="D70" s="179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78"/>
      <c r="D71" s="178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23:D23"/>
    <mergeCell ref="C20:D20"/>
    <mergeCell ref="C21:D21"/>
    <mergeCell ref="C15:D15"/>
    <mergeCell ref="A1:F1"/>
    <mergeCell ref="A3:E3"/>
    <mergeCell ref="A7:C7"/>
    <mergeCell ref="D7:E7"/>
    <mergeCell ref="A10:G10"/>
    <mergeCell ref="C22:D22"/>
    <mergeCell ref="C12:D14"/>
    <mergeCell ref="E12:E14"/>
    <mergeCell ref="C27:D27"/>
    <mergeCell ref="C25:D25"/>
    <mergeCell ref="C29:D29"/>
    <mergeCell ref="C28:D28"/>
    <mergeCell ref="C16:D16"/>
    <mergeCell ref="C17:D17"/>
    <mergeCell ref="C18:D18"/>
    <mergeCell ref="C19:D19"/>
    <mergeCell ref="C24:D24"/>
    <mergeCell ref="C26:D26"/>
    <mergeCell ref="C30:D30"/>
    <mergeCell ref="C31:D31"/>
    <mergeCell ref="C32:D32"/>
    <mergeCell ref="C58:D58"/>
    <mergeCell ref="C41:D41"/>
    <mergeCell ref="C42:D42"/>
    <mergeCell ref="C44:D44"/>
    <mergeCell ref="C45:D45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34:D34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50:D50"/>
    <mergeCell ref="C59:D59"/>
    <mergeCell ref="C64:D64"/>
    <mergeCell ref="C60:D60"/>
    <mergeCell ref="C61:D61"/>
    <mergeCell ref="C62:D62"/>
    <mergeCell ref="C63:D63"/>
    <mergeCell ref="C71:D71"/>
    <mergeCell ref="C67:D67"/>
    <mergeCell ref="C68:D68"/>
    <mergeCell ref="C69:D69"/>
    <mergeCell ref="C70:D70"/>
    <mergeCell ref="C65:D65"/>
    <mergeCell ref="C66:D66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zoomScalePageLayoutView="0" workbookViewId="0" topLeftCell="A1">
      <selection activeCell="F99" sqref="F9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93" t="s">
        <v>104</v>
      </c>
      <c r="B2" s="193"/>
      <c r="C2" s="193"/>
      <c r="D2" s="193"/>
      <c r="E2" s="193"/>
      <c r="F2" s="193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8540500</v>
      </c>
      <c r="E8" s="42">
        <f>E17+E19+E25+E28+E40+E46+E51+E59+E71+E81+E84+E87+E91+E97</f>
        <v>2773373.99</v>
      </c>
      <c r="F8" s="23">
        <f>D8-E8</f>
        <v>5767126.01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E12+E13+E14+E16</f>
        <v>1248399.1600000001</v>
      </c>
      <c r="F11" s="51">
        <f>D11-E11</f>
        <v>2519400.84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741035.17</v>
      </c>
      <c r="F12" s="51">
        <f aca="true" t="shared" si="0" ref="F12:F19">D12-E12</f>
        <v>1924164.83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54290.4</v>
      </c>
      <c r="F13" s="51">
        <f t="shared" si="0"/>
        <v>174309.6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183963.79</v>
      </c>
      <c r="F14" s="51">
        <f t="shared" si="0"/>
        <v>690036.21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0</v>
      </c>
      <c r="F15" s="51">
        <f t="shared" si="0"/>
        <v>500000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269109.8</v>
      </c>
      <c r="F16" s="51">
        <f t="shared" si="0"/>
        <v>230890.2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1248399.1600000001</v>
      </c>
      <c r="F17" s="51">
        <f t="shared" si="0"/>
        <v>3019400.84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3200</v>
      </c>
      <c r="E24" s="22">
        <v>0</v>
      </c>
      <c r="F24" s="51">
        <f>D24-E24</f>
        <v>3200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3200</v>
      </c>
      <c r="E25" s="55">
        <f>E24</f>
        <v>0</v>
      </c>
      <c r="F25" s="51">
        <f>D25-E25</f>
        <v>3200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0</v>
      </c>
      <c r="F30" s="51">
        <f>D30-E30</f>
        <v>20000</v>
      </c>
    </row>
    <row r="31" spans="1:6" ht="38.25" customHeight="1">
      <c r="A31" s="33" t="s">
        <v>119</v>
      </c>
      <c r="B31" s="35"/>
      <c r="C31" s="63" t="s">
        <v>268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269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270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271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50000</v>
      </c>
      <c r="E35" s="22">
        <v>26227.04</v>
      </c>
      <c r="F35" s="51">
        <f t="shared" si="1"/>
        <v>23772.96</v>
      </c>
    </row>
    <row r="36" spans="1:6" ht="32.25" customHeight="1">
      <c r="A36" s="64" t="s">
        <v>142</v>
      </c>
      <c r="B36" s="65"/>
      <c r="C36" s="26" t="s">
        <v>143</v>
      </c>
      <c r="D36" s="21">
        <v>130000</v>
      </c>
      <c r="E36" s="22">
        <v>86959</v>
      </c>
      <c r="F36" s="51">
        <f t="shared" si="1"/>
        <v>43041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30000</v>
      </c>
      <c r="E38" s="22">
        <v>4758.95</v>
      </c>
      <c r="F38" s="51">
        <f t="shared" si="1"/>
        <v>25241.05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253800</v>
      </c>
      <c r="E40" s="42">
        <f>E30+E31+E32+E33+E34+E35+E36+E37+E38+E39</f>
        <v>120135.99</v>
      </c>
      <c r="F40" s="51">
        <f t="shared" si="1"/>
        <v>133664.01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81400</v>
      </c>
      <c r="E42" s="21">
        <f>E43+E44</f>
        <v>23803.9</v>
      </c>
      <c r="F42" s="51">
        <f>D42-E42</f>
        <v>57596.1</v>
      </c>
    </row>
    <row r="43" spans="1:6" ht="29.25" customHeight="1">
      <c r="A43" s="28" t="s">
        <v>112</v>
      </c>
      <c r="B43" s="68"/>
      <c r="C43" s="26" t="s">
        <v>152</v>
      </c>
      <c r="D43" s="21">
        <v>63000</v>
      </c>
      <c r="E43" s="22">
        <v>19408</v>
      </c>
      <c r="F43" s="51">
        <f>D43-E43</f>
        <v>43592</v>
      </c>
    </row>
    <row r="44" spans="1:6" ht="29.25" customHeight="1">
      <c r="A44" s="28" t="s">
        <v>117</v>
      </c>
      <c r="B44" s="68"/>
      <c r="C44" s="26" t="s">
        <v>153</v>
      </c>
      <c r="D44" s="21">
        <v>18400</v>
      </c>
      <c r="E44" s="22">
        <v>4395.9</v>
      </c>
      <c r="F44" s="51">
        <f>D44-E44</f>
        <v>14004.1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81400</v>
      </c>
      <c r="E46" s="42">
        <f>E42+E45</f>
        <v>23803.9</v>
      </c>
      <c r="F46" s="51">
        <f>D46-E46</f>
        <v>57596.1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272</v>
      </c>
      <c r="D50" s="21">
        <v>51300</v>
      </c>
      <c r="E50" s="22">
        <v>0</v>
      </c>
      <c r="F50" s="51">
        <f>D50-E50</f>
        <v>51300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51300</v>
      </c>
      <c r="E51" s="42">
        <f>E50</f>
        <v>0</v>
      </c>
      <c r="F51" s="51">
        <f>D51-E51</f>
        <v>51300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264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273</v>
      </c>
      <c r="D75" s="57">
        <v>47700</v>
      </c>
      <c r="E75" s="57">
        <v>24798.11</v>
      </c>
      <c r="F75" s="51">
        <f>D75-E75</f>
        <v>22901.89</v>
      </c>
    </row>
    <row r="76" spans="1:6" ht="36.75" customHeight="1">
      <c r="A76" s="28" t="s">
        <v>119</v>
      </c>
      <c r="B76" s="35"/>
      <c r="C76" s="63" t="s">
        <v>274</v>
      </c>
      <c r="D76" s="57">
        <v>173100</v>
      </c>
      <c r="E76" s="57">
        <v>100246.83</v>
      </c>
      <c r="F76" s="51">
        <f aca="true" t="shared" si="2" ref="F76:F97">D76-E76</f>
        <v>72853.17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280</v>
      </c>
      <c r="D78" s="57">
        <v>160000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275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276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435800</v>
      </c>
      <c r="E81" s="74">
        <f>E75+E76+E78+E79+E80</f>
        <v>125044.94</v>
      </c>
      <c r="F81" s="51">
        <f t="shared" si="2"/>
        <v>310755.06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45490</v>
      </c>
      <c r="F86" s="51">
        <f t="shared" si="2"/>
        <v>54510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45490</v>
      </c>
      <c r="F87" s="51">
        <f t="shared" si="2"/>
        <v>54510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279</v>
      </c>
      <c r="D89" s="57">
        <v>6000</v>
      </c>
      <c r="E89" s="57">
        <v>0</v>
      </c>
      <c r="F89" s="51">
        <f t="shared" si="2"/>
        <v>6000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6000</v>
      </c>
      <c r="E91" s="74">
        <f>E89</f>
        <v>0</v>
      </c>
      <c r="F91" s="51">
        <f t="shared" si="2"/>
        <v>6000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277</v>
      </c>
      <c r="D93" s="57">
        <v>3068600</v>
      </c>
      <c r="E93" s="57">
        <v>1182300</v>
      </c>
      <c r="F93" s="51">
        <f t="shared" si="2"/>
        <v>1886300</v>
      </c>
    </row>
    <row r="94" spans="1:6" ht="33.75">
      <c r="A94" s="28" t="s">
        <v>119</v>
      </c>
      <c r="B94" s="72"/>
      <c r="C94" s="63" t="s">
        <v>281</v>
      </c>
      <c r="D94" s="57">
        <v>160000</v>
      </c>
      <c r="E94" s="57">
        <v>0</v>
      </c>
      <c r="F94" s="51">
        <f t="shared" si="2"/>
        <v>160000</v>
      </c>
    </row>
    <row r="95" spans="1:6" ht="33.75">
      <c r="A95" s="28" t="s">
        <v>119</v>
      </c>
      <c r="B95" s="72"/>
      <c r="C95" s="63" t="s">
        <v>282</v>
      </c>
      <c r="D95" s="57">
        <v>70000</v>
      </c>
      <c r="E95" s="57">
        <v>0</v>
      </c>
      <c r="F95" s="51">
        <f t="shared" si="2"/>
        <v>70000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3298600</v>
      </c>
      <c r="E97" s="74">
        <f>E93+E95+E94</f>
        <v>1182300</v>
      </c>
      <c r="F97" s="51">
        <f t="shared" si="2"/>
        <v>2116300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284</v>
      </c>
      <c r="E99" s="84" t="s">
        <v>286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3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4">
      <selection activeCell="E31" sqref="E3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93" t="s">
        <v>211</v>
      </c>
      <c r="B2" s="193"/>
      <c r="C2" s="193"/>
      <c r="D2" s="193"/>
      <c r="E2" s="193"/>
      <c r="F2" s="193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/>
      <c r="E8" s="92"/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/>
      <c r="E32" s="91"/>
      <c r="F32" s="103"/>
    </row>
    <row r="33" spans="1:6" ht="21" customHeight="1">
      <c r="A33" s="79" t="s">
        <v>219</v>
      </c>
      <c r="B33" s="25" t="s">
        <v>228</v>
      </c>
      <c r="C33" s="91"/>
      <c r="D33" s="91"/>
      <c r="E33" s="91"/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/>
      <c r="E35" s="104"/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278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2020-05-07T09:25:16Z</cp:lastPrinted>
  <dcterms:modified xsi:type="dcterms:W3CDTF">2020-05-07T09:28:26Z</dcterms:modified>
  <cp:category/>
  <cp:version/>
  <cp:contentType/>
  <cp:contentStatus/>
</cp:coreProperties>
</file>