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<sst xmlns="http://schemas.openxmlformats.org/spreadsheetml/2006/main" count="370" uniqueCount="276">
  <si>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</si>
  <si>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</si>
  <si>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</si>
  <si>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</si>
  <si>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</si>
  <si>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</si>
  <si>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</si>
  <si>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</si>
  <si>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</si>
  <si>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</si>
  <si>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</si>
  <si>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</si>
  <si>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</si>
  <si>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</si>
  <si>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</si>
  <si>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</si>
  <si>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</si>
  <si>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</si>
  <si>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</si>
  <si>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</si>
  <si>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</si>
  <si>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</si>
  <si>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</si>
  <si>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</si>
  <si>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</si>
  <si>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</si>
  <si>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</si>
  <si>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</si>
  <si>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</si>
  <si>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</si>
  <si>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</si>
  <si>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</si>
  <si>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</si>
  <si>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</si>
  <si>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</si>
  <si>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</si>
  <si>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</si>
  <si>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</si>
  <si>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</si>
  <si>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</si>
  <si>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</si>
  <si>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</si>
  <si>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</si>
  <si>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</si>
  <si>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</si>
  <si>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</si>
  <si>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</si>
  <si>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</si>
  <si>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</si>
  <si>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</si>
  <si>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</si>
  <si>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</si>
  <si>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</si>
  <si>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</si>
  <si>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</si>
  <si>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</si>
  <si>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</si>
  <si>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</si>
  <si>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</si>
  <si>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</si>
  <si>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</si>
  <si>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</si>
  <si>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</si>
  <si>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</si>
  <si>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</si>
  <si>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</si>
  <si>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</si>
  <si>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</si>
  <si>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</si>
  <si>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</si>
  <si>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</si>
  <si>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</si>
  <si>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</si>
  <si>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</si>
  <si>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</si>
  <si>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</si>
  <si>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</si>
  <si>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</si>
  <si>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</si>
  <si>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</si>
  <si>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</si>
  <si>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</si>
  <si>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</si>
  <si>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</si>
  <si>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</si>
  <si>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</si>
  <si>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</si>
  <si>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</si>
  <si>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</si>
  <si>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</si>
  <si>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</si>
  <si>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</si>
  <si>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</si>
  <si>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</si>
  <si>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</si>
  <si>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</si>
  <si>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</si>
  <si>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</si>
  <si>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</si>
  <si>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</si>
  <si>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</si>
  <si>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</si>
  <si>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</si>
  <si>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</si>
  <si>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</si>
  <si>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</si>
  <si>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</si>
  <si>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</si>
  <si>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</si>
  <si>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</si>
  <si>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</si>
  <si>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</si>
  <si>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</si>
  <si>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</si>
  <si>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</si>
  <si>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</si>
  <si>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</si>
  <si>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</si>
  <si>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</si>
  <si>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</si>
  <si>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</si>
  <si>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</si>
  <si>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</si>
  <si>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</si>
  <si>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</si>
  <si>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</si>
  <si>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</si>
  <si>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</si>
  <si>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</si>
  <si>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</si>
  <si>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</si>
  <si>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</si>
  <si>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</si>
  <si>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</si>
  <si>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</si>
  <si>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</si>
  <si>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</si>
  <si>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</si>
  <si>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</si>
  <si>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</si>
  <si>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</si>
  <si>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</si>
  <si>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</si>
  <si>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</si>
  <si>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</si>
  <si>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</si>
  <si>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</si>
  <si>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</si>
  <si>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</si>
  <si>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</si>
  <si>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</si>
  <si>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</si>
  <si>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</si>
  <si>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</si>
  <si>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</si>
  <si>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</si>
  <si>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</si>
  <si>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</si>
  <si>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</si>
  <si>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</si>
  <si>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</si>
  <si>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</si>
  <si>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</si>
  <si>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</si>
  <si>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</si>
  <si>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</si>
  <si>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</si>
  <si>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</si>
  <si>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</si>
  <si>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</si>
  <si>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</si>
  <si>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</si>
  <si>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</si>
  <si>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</si>
  <si>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</si>
  <si>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</si>
  <si>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</si>
  <si>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</si>
  <si>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</si>
  <si>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</si>
  <si>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</si>
  <si>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</si>
  <si>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</si>
  <si>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</si>
  <si>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</si>
  <si>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</si>
  <si>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</si>
  <si>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</si>
  <si>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</si>
  <si>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</si>
  <si>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</si>
  <si>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</si>
  <si>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</si>
  <si>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</si>
  <si>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</si>
  <si>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</si>
  <si>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</si>
  <si>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</si>
  <si>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</si>
  <si>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</si>
  <si>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</si>
  <si>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</si>
  <si>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</si>
  <si>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</si>
  <si>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</si>
  <si>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</si>
  <si>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</si>
  <si>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</si>
  <si>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</si>
  <si>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</si>
  <si>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</si>
  <si>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</si>
  <si>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</si>
  <si>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</si>
  <si>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</si>
  <si>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</si>
  <si>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</si>
  <si>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</si>
  <si>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</si>
  <si>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</si>
  <si>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</si>
  <si>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</si>
  <si>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</si>
  <si>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</si>
  <si>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</si>
  <si>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</si>
  <si>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</si>
  <si>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</si>
  <si>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</si>
  <si>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</si>
  <si>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</si>
  <si>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</si>
  <si>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</si>
  <si>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</si>
  <si>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</si>
  <si>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</si>
  <si>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</si>
  <si>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</si>
  <si>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</si>
  <si>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</si>
  <si>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</si>
  <si>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</si>
  <si>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</si>
  <si>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</si>
  <si>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</si>
  <si>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</si>
  <si>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</si>
  <si>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</si>
  <si>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</si>
  <si>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</si>
  <si>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</si>
  <si>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</si>
  <si>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</si>
  <si>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</si>
  <si>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</si>
  <si>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</si>
  <si>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</si>
  <si>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</si>
  <si>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</si>
  <si>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</si>
  <si>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</si>
  <si>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</si>
  <si>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</si>
  <si>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</si>
  <si>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</si>
  <si>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182 10102030010000110</t>
  </si>
  <si>
    <t>182 1 01 02020 01 3000 110</t>
  </si>
  <si>
    <t>951 2 02 16001 10 0000 150</t>
  </si>
  <si>
    <t xml:space="preserve">                              на  1 января  2022 г.</t>
  </si>
  <si>
    <t>01.01.2022</t>
  </si>
  <si>
    <t xml:space="preserve"> -52730,00</t>
  </si>
  <si>
    <t>121410,57</t>
  </si>
  <si>
    <t>9024900,00</t>
  </si>
  <si>
    <t>9077630,00</t>
  </si>
  <si>
    <t>-52730,00</t>
  </si>
  <si>
    <t>9043214,63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</si>
</sst>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SheetLayoutView="100" zoomScalePageLayoutView="0" workbookViewId="0" topLeftCell="A64">
      <selection activeCell="F41" sqref="F41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48" customWidth="1"/>
    <col min="6" max="6" width="21.625" style="148" customWidth="1"/>
    <col min="7" max="7" width="28.375" style="175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4" t="s">
        <v>0</v>
      </c>
      <c r="B1" s="184"/>
      <c r="C1" s="184"/>
      <c r="D1" s="184"/>
      <c r="E1" s="184"/>
      <c r="F1" s="184"/>
      <c r="G1" s="147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5" t="s">
        <v>268</v>
      </c>
      <c r="B3" s="185"/>
      <c r="C3" s="185"/>
      <c r="D3" s="185"/>
      <c r="E3" s="185"/>
      <c r="F3" s="152" t="s">
        <v>4</v>
      </c>
      <c r="G3" s="153" t="s">
        <v>269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15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6" t="s">
        <v>12</v>
      </c>
      <c r="B7" s="186"/>
      <c r="C7" s="186"/>
      <c r="D7" s="187" t="s">
        <v>13</v>
      </c>
      <c r="E7" s="187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15" t="s">
        <v>17</v>
      </c>
      <c r="F9" s="149"/>
      <c r="G9" s="160" t="s">
        <v>18</v>
      </c>
    </row>
    <row r="10" spans="1:7" ht="13.5" customHeight="1">
      <c r="A10" s="181" t="s">
        <v>19</v>
      </c>
      <c r="B10" s="181"/>
      <c r="C10" s="181"/>
      <c r="D10" s="181"/>
      <c r="E10" s="181"/>
      <c r="F10" s="181"/>
      <c r="G10" s="181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2" t="s">
        <v>21</v>
      </c>
      <c r="D12" s="182"/>
      <c r="E12" s="18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2"/>
      <c r="D13" s="182"/>
      <c r="E13" s="18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2"/>
      <c r="D14" s="182"/>
      <c r="E14" s="182"/>
      <c r="F14" s="166"/>
      <c r="G14" s="167"/>
    </row>
    <row r="15" spans="1:7" ht="16.5" customHeight="1">
      <c r="A15" s="168">
        <v>1</v>
      </c>
      <c r="B15" s="169">
        <v>2</v>
      </c>
      <c r="C15" s="188">
        <v>3</v>
      </c>
      <c r="D15" s="188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3" t="s">
        <v>33</v>
      </c>
      <c r="D16" s="183"/>
      <c r="E16" s="118">
        <f>E18+E63</f>
        <v>9024900</v>
      </c>
      <c r="F16" s="118">
        <f>F18+F63</f>
        <v>9166675.74</v>
      </c>
      <c r="G16" s="119">
        <f>F16-E16</f>
        <v>141775.74000000022</v>
      </c>
    </row>
    <row r="17" spans="1:7" ht="27" customHeight="1">
      <c r="A17" s="120" t="s">
        <v>34</v>
      </c>
      <c r="B17" s="121"/>
      <c r="C17" s="190"/>
      <c r="D17" s="190"/>
      <c r="E17" s="122"/>
      <c r="F17" s="123"/>
      <c r="G17" s="124"/>
    </row>
    <row r="18" spans="1:24" ht="24.75" customHeight="1">
      <c r="A18" s="125" t="s">
        <v>35</v>
      </c>
      <c r="B18" s="126">
        <v>10</v>
      </c>
      <c r="C18" s="189" t="s">
        <v>36</v>
      </c>
      <c r="D18" s="189"/>
      <c r="E18" s="127">
        <f>E19+E32+E36+E43+E46+E48+E52+E57</f>
        <v>3986400</v>
      </c>
      <c r="F18" s="127">
        <f>F19+F32+F36+F43+F48+F57+F52</f>
        <v>4128175.74</v>
      </c>
      <c r="G18" s="128">
        <f aca="true" t="shared" si="0" ref="G18:G62">F18-E18</f>
        <v>141775.74000000022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5" t="s">
        <v>37</v>
      </c>
      <c r="B19" s="126">
        <v>10</v>
      </c>
      <c r="C19" s="189" t="s">
        <v>38</v>
      </c>
      <c r="D19" s="189"/>
      <c r="E19" s="127">
        <f>E20</f>
        <v>230000</v>
      </c>
      <c r="F19" s="127">
        <f>F20</f>
        <v>357320.21</v>
      </c>
      <c r="G19" s="128">
        <f t="shared" si="0"/>
        <v>127320.21000000002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5" t="s">
        <v>39</v>
      </c>
      <c r="B20" s="126">
        <v>10</v>
      </c>
      <c r="C20" s="178" t="s">
        <v>40</v>
      </c>
      <c r="D20" s="178"/>
      <c r="E20" s="129">
        <f>E21+E22+E30</f>
        <v>230000</v>
      </c>
      <c r="F20" s="129">
        <f>F21+F22+F23+F24+F25+F26+F27+F29+F30+F31</f>
        <v>357320.21</v>
      </c>
      <c r="G20" s="128">
        <f t="shared" si="0"/>
        <v>127320.21000000002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5" t="s">
        <v>41</v>
      </c>
      <c r="B21" s="126">
        <v>10</v>
      </c>
      <c r="C21" s="178" t="s">
        <v>231</v>
      </c>
      <c r="D21" s="178"/>
      <c r="E21" s="129">
        <v>230000</v>
      </c>
      <c r="F21" s="128">
        <v>335304.46</v>
      </c>
      <c r="G21" s="128">
        <f t="shared" si="0"/>
        <v>105304.46000000002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5" t="s">
        <v>226</v>
      </c>
      <c r="B22" s="126">
        <v>10</v>
      </c>
      <c r="C22" s="178" t="s">
        <v>232</v>
      </c>
      <c r="D22" s="178"/>
      <c r="E22" s="129">
        <v>0</v>
      </c>
      <c r="F22" s="128">
        <v>5036.71</v>
      </c>
      <c r="G22" s="128">
        <f>F22-E22</f>
        <v>5036.71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1" customFormat="1" ht="78.75" customHeight="1">
      <c r="A23" s="125" t="s">
        <v>42</v>
      </c>
      <c r="B23" s="126" t="s">
        <v>87</v>
      </c>
      <c r="C23" s="191" t="s">
        <v>253</v>
      </c>
      <c r="D23" s="192"/>
      <c r="E23" s="129">
        <v>0</v>
      </c>
      <c r="F23" s="128">
        <v>1017.41</v>
      </c>
      <c r="G23" s="128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5" t="s">
        <v>246</v>
      </c>
      <c r="B24" s="126">
        <v>10</v>
      </c>
      <c r="C24" s="178" t="s">
        <v>245</v>
      </c>
      <c r="D24" s="178"/>
      <c r="E24" s="129">
        <v>0</v>
      </c>
      <c r="F24" s="128">
        <v>0</v>
      </c>
      <c r="G24" s="128">
        <f aca="true" t="shared" si="1" ref="G24:G29"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5" t="s">
        <v>252</v>
      </c>
      <c r="B25" s="126" t="s">
        <v>87</v>
      </c>
      <c r="C25" s="179" t="s">
        <v>251</v>
      </c>
      <c r="D25" s="180"/>
      <c r="E25" s="129">
        <v>0</v>
      </c>
      <c r="F25" s="128">
        <v>4479.7</v>
      </c>
      <c r="G25" s="128">
        <f t="shared" si="1"/>
        <v>4479.7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5" t="s">
        <v>255</v>
      </c>
      <c r="B26" s="126" t="s">
        <v>87</v>
      </c>
      <c r="C26" s="179" t="s">
        <v>254</v>
      </c>
      <c r="D26" s="180"/>
      <c r="E26" s="129">
        <v>0</v>
      </c>
      <c r="F26" s="128">
        <v>21.88</v>
      </c>
      <c r="G26" s="128">
        <f t="shared" si="1"/>
        <v>21.88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5" t="s">
        <v>255</v>
      </c>
      <c r="B27" s="126" t="s">
        <v>87</v>
      </c>
      <c r="C27" s="179" t="s">
        <v>266</v>
      </c>
      <c r="D27" s="180"/>
      <c r="E27" s="129">
        <v>0</v>
      </c>
      <c r="F27" s="128">
        <v>-6</v>
      </c>
      <c r="G27" s="128">
        <f t="shared" si="1"/>
        <v>-6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5" t="s">
        <v>250</v>
      </c>
      <c r="B28" s="126">
        <v>10</v>
      </c>
      <c r="C28" s="179" t="s">
        <v>265</v>
      </c>
      <c r="D28" s="180"/>
      <c r="E28" s="129">
        <v>0</v>
      </c>
      <c r="F28" s="128">
        <v>11466.05</v>
      </c>
      <c r="G28" s="128">
        <f t="shared" si="1"/>
        <v>11466.05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5" t="s">
        <v>42</v>
      </c>
      <c r="B29" s="126">
        <v>10</v>
      </c>
      <c r="C29" s="179" t="s">
        <v>227</v>
      </c>
      <c r="D29" s="180"/>
      <c r="E29" s="129">
        <v>0</v>
      </c>
      <c r="F29" s="128">
        <v>11397.79</v>
      </c>
      <c r="G29" s="128">
        <f t="shared" si="1"/>
        <v>11397.79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5" t="s">
        <v>224</v>
      </c>
      <c r="B30" s="126">
        <v>10</v>
      </c>
      <c r="C30" s="179" t="s">
        <v>223</v>
      </c>
      <c r="D30" s="180"/>
      <c r="E30" s="129">
        <v>0</v>
      </c>
      <c r="F30" s="128">
        <v>38.26</v>
      </c>
      <c r="G30" s="128">
        <f t="shared" si="0"/>
        <v>38.26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5" t="s">
        <v>230</v>
      </c>
      <c r="B31" s="126">
        <v>10</v>
      </c>
      <c r="C31" s="178" t="s">
        <v>229</v>
      </c>
      <c r="D31" s="178"/>
      <c r="E31" s="129">
        <v>0</v>
      </c>
      <c r="F31" s="128">
        <v>30</v>
      </c>
      <c r="G31" s="128">
        <f>F31-E31</f>
        <v>30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5" t="s">
        <v>43</v>
      </c>
      <c r="B32" s="126">
        <v>10</v>
      </c>
      <c r="C32" s="178" t="s">
        <v>44</v>
      </c>
      <c r="D32" s="178"/>
      <c r="E32" s="127">
        <f>E34</f>
        <v>1080000</v>
      </c>
      <c r="F32" s="127">
        <f>F34+F35</f>
        <v>1080094.42</v>
      </c>
      <c r="G32" s="128">
        <f t="shared" si="0"/>
        <v>94.4199999999255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5" t="s">
        <v>45</v>
      </c>
      <c r="B33" s="126">
        <v>10</v>
      </c>
      <c r="C33" s="178" t="s">
        <v>46</v>
      </c>
      <c r="D33" s="178"/>
      <c r="E33" s="129">
        <v>1080000</v>
      </c>
      <c r="F33" s="128">
        <v>1080094.42</v>
      </c>
      <c r="G33" s="128">
        <f t="shared" si="0"/>
        <v>94.4199999999255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5" t="s">
        <v>45</v>
      </c>
      <c r="B34" s="126">
        <v>10</v>
      </c>
      <c r="C34" s="178" t="s">
        <v>47</v>
      </c>
      <c r="D34" s="178"/>
      <c r="E34" s="129">
        <v>1080000</v>
      </c>
      <c r="F34" s="128">
        <v>1080094.42</v>
      </c>
      <c r="G34" s="128">
        <f t="shared" si="0"/>
        <v>94.4199999999255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5" t="s">
        <v>228</v>
      </c>
      <c r="B35" s="126">
        <v>10</v>
      </c>
      <c r="C35" s="178" t="s">
        <v>225</v>
      </c>
      <c r="D35" s="178"/>
      <c r="E35" s="129">
        <v>0</v>
      </c>
      <c r="F35" s="128">
        <v>0</v>
      </c>
      <c r="G35" s="128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5" t="s">
        <v>48</v>
      </c>
      <c r="B36" s="126">
        <v>10</v>
      </c>
      <c r="C36" s="178" t="s">
        <v>49</v>
      </c>
      <c r="D36" s="178"/>
      <c r="E36" s="127">
        <f>E37+E38</f>
        <v>2509300</v>
      </c>
      <c r="F36" s="127">
        <f>F37+F38</f>
        <v>2523557.1700000004</v>
      </c>
      <c r="G36" s="128">
        <f t="shared" si="0"/>
        <v>14257.170000000391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5" t="s">
        <v>50</v>
      </c>
      <c r="B37" s="126">
        <v>10</v>
      </c>
      <c r="C37" s="178" t="s">
        <v>51</v>
      </c>
      <c r="D37" s="178"/>
      <c r="E37" s="129">
        <v>119000</v>
      </c>
      <c r="F37" s="130">
        <v>119793.43</v>
      </c>
      <c r="G37" s="128">
        <f t="shared" si="0"/>
        <v>793.429999999993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5" t="s">
        <v>52</v>
      </c>
      <c r="B38" s="126">
        <v>10</v>
      </c>
      <c r="C38" s="178" t="s">
        <v>53</v>
      </c>
      <c r="D38" s="178"/>
      <c r="E38" s="129">
        <f>E39+E40</f>
        <v>2390300</v>
      </c>
      <c r="F38" s="129">
        <f>F39+F40</f>
        <v>2403763.74</v>
      </c>
      <c r="G38" s="128">
        <f t="shared" si="0"/>
        <v>13463.740000000224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5" t="s">
        <v>54</v>
      </c>
      <c r="B39" s="126">
        <v>10</v>
      </c>
      <c r="C39" s="178" t="s">
        <v>55</v>
      </c>
      <c r="D39" s="178"/>
      <c r="E39" s="129">
        <v>906300</v>
      </c>
      <c r="F39" s="130">
        <v>906337.91</v>
      </c>
      <c r="G39" s="128">
        <f t="shared" si="0"/>
        <v>37.910000000032596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5" t="s">
        <v>56</v>
      </c>
      <c r="B40" s="126">
        <v>10</v>
      </c>
      <c r="C40" s="178" t="s">
        <v>57</v>
      </c>
      <c r="D40" s="178"/>
      <c r="E40" s="129">
        <v>1484000</v>
      </c>
      <c r="F40" s="130">
        <v>1497425.83</v>
      </c>
      <c r="G40" s="128">
        <f t="shared" si="0"/>
        <v>13425.830000000075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5" t="s">
        <v>58</v>
      </c>
      <c r="B41" s="126">
        <v>10</v>
      </c>
      <c r="C41" s="178" t="s">
        <v>59</v>
      </c>
      <c r="D41" s="178"/>
      <c r="E41" s="129">
        <v>0</v>
      </c>
      <c r="F41" s="128">
        <v>0</v>
      </c>
      <c r="G41" s="128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5" t="s">
        <v>60</v>
      </c>
      <c r="B42" s="126">
        <v>10</v>
      </c>
      <c r="C42" s="178" t="s">
        <v>61</v>
      </c>
      <c r="D42" s="178"/>
      <c r="E42" s="129">
        <v>0</v>
      </c>
      <c r="F42" s="128">
        <v>0</v>
      </c>
      <c r="G42" s="128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5" t="s">
        <v>62</v>
      </c>
      <c r="B43" s="126">
        <v>10</v>
      </c>
      <c r="C43" s="178" t="s">
        <v>63</v>
      </c>
      <c r="D43" s="178"/>
      <c r="E43" s="127">
        <f>E45+E47</f>
        <v>157700</v>
      </c>
      <c r="F43" s="127">
        <f>F45+F46+F47</f>
        <v>157738.34999999998</v>
      </c>
      <c r="G43" s="128">
        <f t="shared" si="0"/>
        <v>38.34999999997672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5" t="s">
        <v>64</v>
      </c>
      <c r="B44" s="126">
        <v>10</v>
      </c>
      <c r="C44" s="178" t="s">
        <v>65</v>
      </c>
      <c r="D44" s="178"/>
      <c r="E44" s="129">
        <v>0</v>
      </c>
      <c r="F44" s="128">
        <v>0</v>
      </c>
      <c r="G44" s="128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5" t="s">
        <v>66</v>
      </c>
      <c r="B45" s="126">
        <v>10</v>
      </c>
      <c r="C45" s="178" t="s">
        <v>67</v>
      </c>
      <c r="D45" s="178"/>
      <c r="E45" s="129">
        <v>72000</v>
      </c>
      <c r="F45" s="128">
        <v>71978.43</v>
      </c>
      <c r="G45" s="128">
        <f t="shared" si="0"/>
        <v>-21.570000000006985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5" t="s">
        <v>68</v>
      </c>
      <c r="B46" s="126"/>
      <c r="C46" s="178" t="s">
        <v>216</v>
      </c>
      <c r="D46" s="178"/>
      <c r="E46" s="129">
        <v>0</v>
      </c>
      <c r="F46" s="130">
        <v>0</v>
      </c>
      <c r="G46" s="128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5" t="s">
        <v>68</v>
      </c>
      <c r="B47" s="126"/>
      <c r="C47" s="178" t="s">
        <v>215</v>
      </c>
      <c r="D47" s="178"/>
      <c r="E47" s="129">
        <v>85700</v>
      </c>
      <c r="F47" s="130">
        <v>85759.92</v>
      </c>
      <c r="G47" s="128">
        <f t="shared" si="0"/>
        <v>59.919999999998254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5" t="s">
        <v>69</v>
      </c>
      <c r="B48" s="126"/>
      <c r="C48" s="178" t="s">
        <v>70</v>
      </c>
      <c r="D48" s="178"/>
      <c r="E48" s="127">
        <f>E51</f>
        <v>9300</v>
      </c>
      <c r="F48" s="127">
        <f>F51</f>
        <v>9365.59</v>
      </c>
      <c r="G48" s="128">
        <f t="shared" si="0"/>
        <v>65.59000000000015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5" t="s">
        <v>71</v>
      </c>
      <c r="B49" s="126"/>
      <c r="C49" s="178" t="s">
        <v>72</v>
      </c>
      <c r="D49" s="178"/>
      <c r="E49" s="129">
        <v>9300</v>
      </c>
      <c r="F49" s="130">
        <v>9365.59</v>
      </c>
      <c r="G49" s="128">
        <f t="shared" si="0"/>
        <v>65.59000000000015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5" t="s">
        <v>73</v>
      </c>
      <c r="B50" s="126"/>
      <c r="C50" s="178" t="s">
        <v>74</v>
      </c>
      <c r="D50" s="178"/>
      <c r="E50" s="129">
        <v>9300</v>
      </c>
      <c r="F50" s="128">
        <v>9365.59</v>
      </c>
      <c r="G50" s="128">
        <f t="shared" si="0"/>
        <v>65.59000000000015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5" t="s">
        <v>75</v>
      </c>
      <c r="B51" s="126"/>
      <c r="C51" s="178" t="s">
        <v>76</v>
      </c>
      <c r="D51" s="178"/>
      <c r="E51" s="129">
        <v>9300</v>
      </c>
      <c r="F51" s="128">
        <v>9365.59</v>
      </c>
      <c r="G51" s="128">
        <f t="shared" si="0"/>
        <v>65.59000000000015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5" t="s">
        <v>77</v>
      </c>
      <c r="B52" s="126">
        <v>10</v>
      </c>
      <c r="C52" s="178" t="s">
        <v>78</v>
      </c>
      <c r="D52" s="178"/>
      <c r="E52" s="131">
        <v>0</v>
      </c>
      <c r="F52" s="128">
        <v>0</v>
      </c>
      <c r="G52" s="128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5" t="s">
        <v>79</v>
      </c>
      <c r="B53" s="126"/>
      <c r="C53" s="178" t="s">
        <v>80</v>
      </c>
      <c r="D53" s="178"/>
      <c r="E53" s="129">
        <v>0</v>
      </c>
      <c r="F53" s="128">
        <v>0</v>
      </c>
      <c r="G53" s="128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5" t="s">
        <v>81</v>
      </c>
      <c r="B54" s="126">
        <v>10</v>
      </c>
      <c r="C54" s="178" t="s">
        <v>82</v>
      </c>
      <c r="D54" s="178"/>
      <c r="E54" s="129">
        <v>0</v>
      </c>
      <c r="F54" s="128">
        <v>0</v>
      </c>
      <c r="G54" s="128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5" t="s">
        <v>83</v>
      </c>
      <c r="B55" s="126">
        <v>10</v>
      </c>
      <c r="C55" s="178" t="s">
        <v>84</v>
      </c>
      <c r="D55" s="178"/>
      <c r="E55" s="132">
        <v>0</v>
      </c>
      <c r="F55" s="133">
        <v>0</v>
      </c>
      <c r="G55" s="128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6"/>
      <c r="C56" s="179" t="s">
        <v>85</v>
      </c>
      <c r="D56" s="179"/>
      <c r="E56" s="132">
        <v>0</v>
      </c>
      <c r="F56" s="133">
        <v>0</v>
      </c>
      <c r="G56" s="128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5" t="s">
        <v>86</v>
      </c>
      <c r="B57" s="126" t="s">
        <v>87</v>
      </c>
      <c r="C57" s="178" t="s">
        <v>88</v>
      </c>
      <c r="D57" s="178"/>
      <c r="E57" s="134">
        <f>E58+E59+E60</f>
        <v>100</v>
      </c>
      <c r="F57" s="134">
        <f>F58+F59+F60</f>
        <v>100</v>
      </c>
      <c r="G57" s="128">
        <f t="shared" si="0"/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5"/>
      <c r="B58" s="126"/>
      <c r="C58" s="179" t="s">
        <v>217</v>
      </c>
      <c r="D58" s="180"/>
      <c r="E58" s="132">
        <v>0</v>
      </c>
      <c r="F58" s="132">
        <v>0</v>
      </c>
      <c r="G58" s="1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5"/>
      <c r="B59" s="126"/>
      <c r="C59" s="178" t="s">
        <v>233</v>
      </c>
      <c r="D59" s="178"/>
      <c r="E59" s="132">
        <v>100</v>
      </c>
      <c r="F59" s="133">
        <v>100</v>
      </c>
      <c r="G59" s="128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5" t="s">
        <v>89</v>
      </c>
      <c r="B60" s="126" t="s">
        <v>87</v>
      </c>
      <c r="C60" s="178" t="s">
        <v>233</v>
      </c>
      <c r="D60" s="178"/>
      <c r="E60" s="129">
        <v>0</v>
      </c>
      <c r="F60" s="128"/>
      <c r="G60" s="128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5" t="s">
        <v>90</v>
      </c>
      <c r="B61" s="126">
        <v>10</v>
      </c>
      <c r="C61" s="178" t="s">
        <v>91</v>
      </c>
      <c r="D61" s="178"/>
      <c r="E61" s="129">
        <v>0</v>
      </c>
      <c r="F61" s="128">
        <v>0</v>
      </c>
      <c r="G61" s="128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5" t="s">
        <v>92</v>
      </c>
      <c r="B62" s="126">
        <v>10</v>
      </c>
      <c r="C62" s="178" t="s">
        <v>93</v>
      </c>
      <c r="D62" s="178"/>
      <c r="E62" s="129">
        <v>0</v>
      </c>
      <c r="F62" s="128">
        <v>0</v>
      </c>
      <c r="G62" s="128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5" t="s">
        <v>94</v>
      </c>
      <c r="B63" s="126">
        <v>10</v>
      </c>
      <c r="C63" s="178" t="s">
        <v>95</v>
      </c>
      <c r="D63" s="178"/>
      <c r="E63" s="135">
        <f>E64+E65+E66+E67+E68</f>
        <v>5038500</v>
      </c>
      <c r="F63" s="135">
        <f>F64+F65+F66+F67+F68</f>
        <v>5038500</v>
      </c>
      <c r="G63" s="128">
        <f>F63-E63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5" t="s">
        <v>96</v>
      </c>
      <c r="B64" s="126">
        <v>10</v>
      </c>
      <c r="C64" s="178" t="s">
        <v>267</v>
      </c>
      <c r="D64" s="178"/>
      <c r="E64" s="128">
        <v>4942200</v>
      </c>
      <c r="F64" s="128">
        <v>4942200</v>
      </c>
      <c r="G64" s="128">
        <f>F64-E64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5" t="s">
        <v>97</v>
      </c>
      <c r="B65" s="126"/>
      <c r="C65" s="178" t="s">
        <v>218</v>
      </c>
      <c r="D65" s="178"/>
      <c r="E65" s="128">
        <v>0</v>
      </c>
      <c r="F65" s="128">
        <v>0</v>
      </c>
      <c r="G65" s="128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5" t="s">
        <v>98</v>
      </c>
      <c r="B66" s="126">
        <v>10</v>
      </c>
      <c r="C66" s="178" t="s">
        <v>219</v>
      </c>
      <c r="D66" s="178"/>
      <c r="E66" s="129">
        <v>96100</v>
      </c>
      <c r="F66" s="129">
        <v>96100</v>
      </c>
      <c r="G66" s="128">
        <f>F66-E66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5" t="s">
        <v>99</v>
      </c>
      <c r="B67" s="126">
        <v>10</v>
      </c>
      <c r="C67" s="178" t="s">
        <v>220</v>
      </c>
      <c r="D67" s="178"/>
      <c r="E67" s="129">
        <v>200</v>
      </c>
      <c r="F67" s="129">
        <v>200</v>
      </c>
      <c r="G67" s="128">
        <f>F67+E67</f>
        <v>400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6" t="s">
        <v>100</v>
      </c>
      <c r="B68" s="126">
        <v>10</v>
      </c>
      <c r="C68" s="178" t="s">
        <v>221</v>
      </c>
      <c r="D68" s="178"/>
      <c r="E68" s="128">
        <v>0</v>
      </c>
      <c r="F68" s="128">
        <v>0</v>
      </c>
      <c r="G68" s="128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7" t="s">
        <v>101</v>
      </c>
      <c r="B69" s="138"/>
      <c r="C69" s="178" t="s">
        <v>222</v>
      </c>
      <c r="D69" s="178"/>
      <c r="E69" s="128">
        <v>0</v>
      </c>
      <c r="F69" s="128">
        <v>0</v>
      </c>
      <c r="G69" s="128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9"/>
      <c r="B70" s="172"/>
      <c r="C70" s="173"/>
      <c r="D70" s="173"/>
      <c r="E70" s="173"/>
      <c r="F70" s="173"/>
      <c r="G70" s="173"/>
    </row>
    <row r="71" spans="1:7" ht="12.75" customHeight="1">
      <c r="A71" s="139"/>
      <c r="B71" s="172"/>
      <c r="C71" s="173"/>
      <c r="D71" s="173"/>
      <c r="E71" s="173"/>
      <c r="F71" s="173"/>
      <c r="G71" s="173"/>
    </row>
    <row r="72" spans="1:7" ht="22.5" customHeight="1">
      <c r="A72" s="139"/>
      <c r="B72" s="172"/>
      <c r="C72" s="173"/>
      <c r="D72" s="173"/>
      <c r="E72" s="173"/>
      <c r="F72" s="173"/>
      <c r="G72" s="173"/>
    </row>
    <row r="73" spans="3:5" ht="11.25" customHeight="1">
      <c r="C73" s="158"/>
      <c r="D73" s="158"/>
      <c r="E73" s="174"/>
    </row>
    <row r="74" spans="3:5" ht="11.25" customHeight="1">
      <c r="C74" s="158"/>
      <c r="D74" s="158"/>
      <c r="E74" s="174"/>
    </row>
    <row r="75" spans="3:5" ht="11.25" customHeight="1">
      <c r="C75" s="158"/>
      <c r="D75" s="158"/>
      <c r="E75" s="174"/>
    </row>
    <row r="76" spans="3:5" ht="11.25" customHeight="1">
      <c r="C76" s="158"/>
      <c r="D76" s="158"/>
      <c r="E76" s="174"/>
    </row>
    <row r="77" spans="3:5" ht="11.25" customHeight="1">
      <c r="C77" s="158"/>
      <c r="D77" s="158"/>
      <c r="E77" s="174"/>
    </row>
    <row r="78" spans="3:5" ht="11.25" customHeight="1">
      <c r="C78" s="158"/>
      <c r="D78" s="158"/>
      <c r="E78" s="174"/>
    </row>
    <row r="79" spans="3:5" ht="11.25" customHeight="1">
      <c r="C79" s="158"/>
      <c r="D79" s="158"/>
      <c r="E79" s="174"/>
    </row>
    <row r="80" spans="3:5" ht="11.25" customHeight="1">
      <c r="C80" s="158"/>
      <c r="D80" s="158"/>
      <c r="E80" s="174"/>
    </row>
    <row r="81" spans="3:5" ht="11.25" customHeight="1">
      <c r="C81" s="158"/>
      <c r="D81" s="158"/>
      <c r="E81" s="174"/>
    </row>
    <row r="82" spans="3:5" ht="11.25" customHeight="1">
      <c r="C82" s="158"/>
      <c r="D82" s="158"/>
      <c r="E82" s="174"/>
    </row>
    <row r="83" spans="3:5" ht="11.25" customHeight="1">
      <c r="C83" s="158"/>
      <c r="D83" s="158"/>
      <c r="E83" s="174"/>
    </row>
    <row r="84" spans="3:5" ht="11.25" customHeight="1">
      <c r="C84" s="158"/>
      <c r="D84" s="158"/>
      <c r="E84" s="174"/>
    </row>
    <row r="85" spans="3:5" ht="11.25" customHeight="1">
      <c r="C85" s="158"/>
      <c r="D85" s="158"/>
      <c r="E85" s="174"/>
    </row>
    <row r="86" spans="3:5" ht="11.25" customHeight="1">
      <c r="C86" s="158"/>
      <c r="D86" s="158"/>
      <c r="E86" s="174"/>
    </row>
    <row r="87" spans="3:5" ht="11.25" customHeight="1">
      <c r="C87" s="158"/>
      <c r="D87" s="158"/>
      <c r="E87" s="174"/>
    </row>
    <row r="88" spans="3:5" ht="11.25" customHeight="1">
      <c r="C88" s="158"/>
      <c r="D88" s="158"/>
      <c r="E88" s="174"/>
    </row>
    <row r="89" spans="3:5" ht="11.25" customHeight="1">
      <c r="C89" s="158"/>
      <c r="D89" s="158"/>
      <c r="E89" s="174"/>
    </row>
    <row r="90" spans="3:5" ht="11.25" customHeight="1">
      <c r="C90" s="158"/>
      <c r="D90" s="158"/>
      <c r="E90" s="174"/>
    </row>
    <row r="91" spans="3:5" ht="11.25" customHeight="1">
      <c r="C91" s="158"/>
      <c r="D91" s="158"/>
      <c r="E91" s="174"/>
    </row>
    <row r="92" spans="3:5" ht="11.25" customHeight="1">
      <c r="C92" s="158"/>
      <c r="D92" s="158"/>
      <c r="E92" s="174"/>
    </row>
    <row r="93" ht="23.25" customHeight="1"/>
    <row r="94" ht="9.75" customHeight="1"/>
    <row r="95" spans="1:4" ht="12.75" customHeight="1">
      <c r="A95" s="158"/>
      <c r="B95" s="158"/>
      <c r="C95" s="176"/>
      <c r="D95" s="176"/>
    </row>
  </sheetData>
  <sheetProtection selectLockedCells="1" selectUnlockedCells="1"/>
  <mergeCells count="62">
    <mergeCell ref="C19:D19"/>
    <mergeCell ref="C17:D17"/>
    <mergeCell ref="C27:D27"/>
    <mergeCell ref="C23:D23"/>
    <mergeCell ref="C20:D20"/>
    <mergeCell ref="C21:D21"/>
    <mergeCell ref="C24:D24"/>
    <mergeCell ref="A1:F1"/>
    <mergeCell ref="A3:E3"/>
    <mergeCell ref="A7:C7"/>
    <mergeCell ref="D7:E7"/>
    <mergeCell ref="C33:D33"/>
    <mergeCell ref="C34:D34"/>
    <mergeCell ref="C30:D30"/>
    <mergeCell ref="A10:G10"/>
    <mergeCell ref="C12:D14"/>
    <mergeCell ref="E12:E14"/>
    <mergeCell ref="C16:D16"/>
    <mergeCell ref="C15:D15"/>
    <mergeCell ref="C22:D22"/>
    <mergeCell ref="C18:D18"/>
    <mergeCell ref="C28:D28"/>
    <mergeCell ref="C32:D32"/>
    <mergeCell ref="C31:D31"/>
    <mergeCell ref="C25:D25"/>
    <mergeCell ref="C26:D26"/>
    <mergeCell ref="C29:D29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58:D58"/>
    <mergeCell ref="C57:D57"/>
    <mergeCell ref="C55:D55"/>
    <mergeCell ref="C43:D43"/>
    <mergeCell ref="C54:D54"/>
    <mergeCell ref="C56:D56"/>
    <mergeCell ref="C53:D53"/>
    <mergeCell ref="C63:D63"/>
    <mergeCell ref="C64:D64"/>
    <mergeCell ref="C66:D66"/>
    <mergeCell ref="C62:D62"/>
    <mergeCell ref="C67:D67"/>
    <mergeCell ref="C68:D68"/>
    <mergeCell ref="C69:D69"/>
    <mergeCell ref="C65:D65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1">
      <selection activeCell="F80" sqref="F8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3" t="s">
        <v>102</v>
      </c>
      <c r="F1" s="193"/>
    </row>
    <row r="2" spans="1:6" ht="12.75" customHeight="1">
      <c r="A2" s="194" t="s">
        <v>103</v>
      </c>
      <c r="B2" s="194"/>
      <c r="C2" s="194"/>
      <c r="D2" s="194"/>
      <c r="E2" s="194"/>
      <c r="F2" s="19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104</v>
      </c>
      <c r="D4" s="195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9077630</v>
      </c>
      <c r="E8" s="42">
        <f>E18+E20+E26+E29+E32+E44+E50+E55+E65+E68+E71+E75+E81</f>
        <v>9043214.629999999</v>
      </c>
      <c r="F8" s="23">
        <f>D8-E8</f>
        <v>34415.37000000104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3818500</v>
      </c>
      <c r="E11" s="113">
        <f>E12+E13+E14</f>
        <v>3818390.0400000005</v>
      </c>
      <c r="F11" s="51">
        <f>D11-E11</f>
        <v>109.95999999949709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2708700</v>
      </c>
      <c r="E12" s="31">
        <v>2708697.41</v>
      </c>
      <c r="F12" s="51">
        <f aca="true" t="shared" si="0" ref="F12:F20">D12-E12</f>
        <v>2.5899999998509884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231700</v>
      </c>
      <c r="E13" s="31">
        <v>231677.2</v>
      </c>
      <c r="F13" s="51">
        <f t="shared" si="0"/>
        <v>22.79999999998836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878100</v>
      </c>
      <c r="E14" s="31">
        <v>878015.43</v>
      </c>
      <c r="F14" s="51">
        <f t="shared" si="0"/>
        <v>84.56999999994878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696500</v>
      </c>
      <c r="E15" s="31">
        <f>E16+E17</f>
        <v>689691.7000000001</v>
      </c>
      <c r="F15" s="51">
        <f t="shared" si="0"/>
        <v>6808.29999999993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630000</v>
      </c>
      <c r="E16" s="31">
        <v>628076.92</v>
      </c>
      <c r="F16" s="51">
        <f t="shared" si="0"/>
        <v>1923.079999999958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2" t="s">
        <v>108</v>
      </c>
      <c r="C17" s="50" t="s">
        <v>256</v>
      </c>
      <c r="D17" s="143">
        <v>66500</v>
      </c>
      <c r="E17" s="144">
        <v>61614.78</v>
      </c>
      <c r="F17" s="51">
        <f>D17-E17</f>
        <v>4885.220000000001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4515000</v>
      </c>
      <c r="E18" s="55">
        <f>E11+E15</f>
        <v>4508081.74</v>
      </c>
      <c r="F18" s="51">
        <f t="shared" si="0"/>
        <v>6918.2599999997765</v>
      </c>
    </row>
    <row r="19" spans="1:6" s="141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45" t="s">
        <v>257</v>
      </c>
      <c r="D27" s="42"/>
      <c r="E27" s="55"/>
      <c r="F27" s="51"/>
    </row>
    <row r="28" spans="1:6" ht="18.75" customHeight="1">
      <c r="A28" s="46" t="s">
        <v>258</v>
      </c>
      <c r="B28" s="53">
        <v>200</v>
      </c>
      <c r="C28" s="26" t="s">
        <v>259</v>
      </c>
      <c r="D28" s="146">
        <v>206900</v>
      </c>
      <c r="E28" s="112">
        <v>206825.51</v>
      </c>
      <c r="F28" s="51">
        <f>D28-E28</f>
        <v>74.48999999999069</v>
      </c>
    </row>
    <row r="29" spans="1:6" ht="15" customHeight="1">
      <c r="A29" s="46" t="s">
        <v>132</v>
      </c>
      <c r="B29" s="53">
        <v>200</v>
      </c>
      <c r="C29" s="26" t="s">
        <v>259</v>
      </c>
      <c r="D29" s="42">
        <f>D28</f>
        <v>206900</v>
      </c>
      <c r="E29" s="55">
        <f>E28</f>
        <v>206825.51</v>
      </c>
      <c r="F29" s="51">
        <f>D29-E29</f>
        <v>74.48999999999069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0</v>
      </c>
      <c r="E31" s="112">
        <v>0</v>
      </c>
      <c r="F31" s="51">
        <f>D31-E31</f>
        <v>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0</v>
      </c>
      <c r="E32" s="55">
        <v>0</v>
      </c>
      <c r="F32" s="51">
        <f>D32-E32</f>
        <v>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1000</v>
      </c>
      <c r="E35" s="22">
        <v>1000</v>
      </c>
      <c r="F35" s="51">
        <f aca="true" t="shared" si="1" ref="F35:F44">D35-E35</f>
        <v>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1000</v>
      </c>
      <c r="E36" s="22">
        <v>1000</v>
      </c>
      <c r="F36" s="51">
        <f t="shared" si="1"/>
        <v>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1000</v>
      </c>
      <c r="E37" s="22">
        <v>1000</v>
      </c>
      <c r="F37" s="51">
        <f t="shared" si="1"/>
        <v>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1000</v>
      </c>
      <c r="E38" s="22">
        <v>1000</v>
      </c>
      <c r="F38" s="51">
        <f t="shared" si="1"/>
        <v>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78300</v>
      </c>
      <c r="E39" s="22">
        <v>78272.92</v>
      </c>
      <c r="F39" s="51">
        <f t="shared" si="1"/>
        <v>27.080000000001746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39000</v>
      </c>
      <c r="E40" s="22">
        <v>38939</v>
      </c>
      <c r="F40" s="51">
        <f t="shared" si="1"/>
        <v>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3800</v>
      </c>
      <c r="E41" s="22">
        <v>3766</v>
      </c>
      <c r="F41" s="51">
        <f t="shared" si="1"/>
        <v>34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27300</v>
      </c>
      <c r="E42" s="22">
        <v>7281.34</v>
      </c>
      <c r="F42" s="51">
        <f t="shared" si="1"/>
        <v>20018.66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24100</v>
      </c>
      <c r="E43" s="22">
        <v>24100</v>
      </c>
      <c r="F43" s="51">
        <f t="shared" si="1"/>
        <v>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196500</v>
      </c>
      <c r="E44" s="42">
        <f>E34+E35+E36+E37+E38+E39+E40+E41+E42+E43</f>
        <v>176359.25999999998</v>
      </c>
      <c r="F44" s="51">
        <f t="shared" si="1"/>
        <v>20140.74000000002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85200</v>
      </c>
      <c r="E46" s="21">
        <f>E47+E48</f>
        <v>85200</v>
      </c>
      <c r="F46" s="51">
        <f>D46-E46</f>
        <v>0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65426.58</v>
      </c>
      <c r="E47" s="22">
        <v>65426.58</v>
      </c>
      <c r="F47" s="51">
        <f>D47-E47</f>
        <v>0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19773.42</v>
      </c>
      <c r="E48" s="22">
        <v>19773.42</v>
      </c>
      <c r="F48" s="51">
        <f>D48-E48</f>
        <v>0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10900</v>
      </c>
      <c r="E49" s="22">
        <v>10900</v>
      </c>
      <c r="F49" s="51">
        <f>D49-E49</f>
        <v>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96100</v>
      </c>
      <c r="F50" s="51">
        <f>D50-E50</f>
        <v>0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45" t="s">
        <v>260</v>
      </c>
      <c r="D53" s="21"/>
      <c r="E53" s="22"/>
      <c r="F53" s="51"/>
    </row>
    <row r="54" spans="1:6" ht="36.75" customHeight="1">
      <c r="A54" s="28" t="s">
        <v>263</v>
      </c>
      <c r="B54" s="68">
        <v>200</v>
      </c>
      <c r="C54" s="26" t="s">
        <v>261</v>
      </c>
      <c r="D54" s="21">
        <v>66500</v>
      </c>
      <c r="E54" s="22">
        <v>66480</v>
      </c>
      <c r="F54" s="51">
        <f>D54-E54</f>
        <v>20</v>
      </c>
    </row>
    <row r="55" spans="1:6" ht="25.5" customHeight="1">
      <c r="A55" s="52" t="s">
        <v>121</v>
      </c>
      <c r="B55" s="53"/>
      <c r="C55" s="54" t="s">
        <v>262</v>
      </c>
      <c r="D55" s="42">
        <f>D54</f>
        <v>66500</v>
      </c>
      <c r="E55" s="42">
        <f>E54</f>
        <v>66480</v>
      </c>
      <c r="F55" s="51">
        <f>D55-E55</f>
        <v>20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238</v>
      </c>
      <c r="D59" s="57">
        <v>221600</v>
      </c>
      <c r="E59" s="57">
        <v>221596</v>
      </c>
      <c r="F59" s="51">
        <f>D59-E59</f>
        <v>4</v>
      </c>
    </row>
    <row r="60" spans="1:6" ht="36.75" customHeight="1">
      <c r="A60" s="28" t="s">
        <v>118</v>
      </c>
      <c r="B60" s="35">
        <v>200</v>
      </c>
      <c r="C60" s="63" t="s">
        <v>264</v>
      </c>
      <c r="D60" s="57">
        <v>85000</v>
      </c>
      <c r="E60" s="57">
        <v>77840.85</v>
      </c>
      <c r="F60" s="51">
        <f aca="true" t="shared" si="2" ref="F60:F81">D60-E60</f>
        <v>7159.149999999994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239</v>
      </c>
      <c r="D62" s="57">
        <v>255800</v>
      </c>
      <c r="E62" s="76">
        <v>255734.23</v>
      </c>
      <c r="F62" s="51">
        <f>D62-E62</f>
        <v>65.76999999998952</v>
      </c>
    </row>
    <row r="63" spans="1:6" ht="33.75">
      <c r="A63" s="28" t="s">
        <v>118</v>
      </c>
      <c r="B63" s="72">
        <v>200</v>
      </c>
      <c r="C63" s="63" t="s">
        <v>240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241</v>
      </c>
      <c r="D64" s="57">
        <v>0</v>
      </c>
      <c r="E64" s="76">
        <v>0</v>
      </c>
      <c r="F64" s="51">
        <f t="shared" si="2"/>
        <v>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562400</v>
      </c>
      <c r="E65" s="74">
        <f>E59+E60+E62+E64</f>
        <v>555171.08</v>
      </c>
      <c r="F65" s="51">
        <f t="shared" si="2"/>
        <v>7228.920000000042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1500</v>
      </c>
      <c r="E67" s="76">
        <v>1500</v>
      </c>
      <c r="F67" s="51">
        <f t="shared" si="2"/>
        <v>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1500</v>
      </c>
      <c r="E68" s="74">
        <f>E67</f>
        <v>1500</v>
      </c>
      <c r="F68" s="51">
        <f t="shared" si="2"/>
        <v>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145100</v>
      </c>
      <c r="E70" s="76">
        <v>145067.04</v>
      </c>
      <c r="F70" s="51">
        <f t="shared" si="2"/>
        <v>32.95999999999185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145100</v>
      </c>
      <c r="E71" s="74">
        <f>E70</f>
        <v>145067.04</v>
      </c>
      <c r="F71" s="51">
        <f t="shared" si="2"/>
        <v>32.95999999999185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244</v>
      </c>
      <c r="D73" s="57">
        <v>0</v>
      </c>
      <c r="E73" s="57">
        <v>0</v>
      </c>
      <c r="F73" s="51">
        <f t="shared" si="2"/>
        <v>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0</v>
      </c>
      <c r="E75" s="74">
        <f>E73</f>
        <v>0</v>
      </c>
      <c r="F75" s="51">
        <f t="shared" si="2"/>
        <v>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242</v>
      </c>
      <c r="D77" s="57">
        <v>3284800</v>
      </c>
      <c r="E77" s="57">
        <v>3284800</v>
      </c>
      <c r="F77" s="51">
        <f t="shared" si="2"/>
        <v>0</v>
      </c>
    </row>
    <row r="78" spans="1:6" ht="33.75">
      <c r="A78" s="28" t="s">
        <v>118</v>
      </c>
      <c r="B78" s="72">
        <v>200</v>
      </c>
      <c r="C78" s="63" t="s">
        <v>247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248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249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3284800</v>
      </c>
      <c r="E81" s="74">
        <f>E77+E79+E78+E80</f>
        <v>3284800</v>
      </c>
      <c r="F81" s="51">
        <f t="shared" si="2"/>
        <v>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270</v>
      </c>
      <c r="E83" s="84" t="s">
        <v>271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6">
      <selection activeCell="F16" sqref="F1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185</v>
      </c>
      <c r="F1" s="196"/>
    </row>
    <row r="2" spans="1:6" ht="15">
      <c r="A2" s="194" t="s">
        <v>186</v>
      </c>
      <c r="B2" s="194"/>
      <c r="C2" s="194"/>
      <c r="D2" s="194"/>
      <c r="E2" s="194"/>
      <c r="F2" s="194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187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274</v>
      </c>
      <c r="E8" s="92" t="s">
        <v>271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 thickBot="1">
      <c r="A32" s="79" t="s">
        <v>201</v>
      </c>
      <c r="B32" s="25" t="s">
        <v>202</v>
      </c>
      <c r="C32" s="91"/>
      <c r="D32" s="91" t="s">
        <v>274</v>
      </c>
      <c r="E32" s="177" t="s">
        <v>271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272</v>
      </c>
      <c r="E33" s="140">
        <v>9164625.2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273</v>
      </c>
      <c r="E35" s="104" t="s">
        <v>275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197" t="s">
        <v>243</v>
      </c>
      <c r="F38" s="197"/>
    </row>
    <row r="39" spans="1:6" ht="10.5" customHeight="1">
      <c r="A39" s="111"/>
      <c r="B39" s="37"/>
      <c r="C39" s="4" t="s">
        <v>207</v>
      </c>
      <c r="D39" s="38"/>
      <c r="E39" s="198" t="s">
        <v>208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197" t="s">
        <v>210</v>
      </c>
      <c r="F41" s="197"/>
    </row>
    <row r="42" spans="1:6" ht="10.5" customHeight="1">
      <c r="A42" s="111" t="s">
        <v>211</v>
      </c>
      <c r="B42" s="37"/>
      <c r="C42" s="4" t="s">
        <v>207</v>
      </c>
      <c r="D42" s="38"/>
      <c r="E42" s="198" t="s">
        <v>208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197" t="s">
        <v>213</v>
      </c>
      <c r="F44" s="197"/>
    </row>
    <row r="45" spans="1:6" ht="9.75" customHeight="1">
      <c r="A45" s="3"/>
      <c r="B45" s="37"/>
      <c r="C45" s="4" t="s">
        <v>207</v>
      </c>
      <c r="D45" s="38"/>
      <c r="E45" s="198" t="s">
        <v>208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2022-01-13T12:34:44Z</cp:lastPrinted>
  <dcterms:modified xsi:type="dcterms:W3CDTF">2022-01-13T12:35:40Z</dcterms:modified>
  <cp:category/>
  <cp:version/>
  <cp:contentType/>
  <cp:contentStatus/>
</cp:coreProperties>
</file>