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<sst xmlns="http://schemas.openxmlformats.org/spreadsheetml/2006/main" count="370" uniqueCount="275">
  <si>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</si>
  <si>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</si>
  <si>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</si>
  <si>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</si>
  <si>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</si>
  <si>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</si>
  <si>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</si>
  <si>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</si>
  <si>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</si>
  <si>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</si>
  <si>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</si>
  <si>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</si>
  <si>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</si>
  <si>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</si>
  <si>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</si>
  <si>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</si>
  <si>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</si>
  <si>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</si>
  <si>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</si>
  <si>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</si>
  <si>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</si>
  <si>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</si>
  <si>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</si>
  <si>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</si>
  <si>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</si>
  <si>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</si>
  <si>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</si>
  <si>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</si>
  <si>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</si>
  <si>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</si>
  <si>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</si>
  <si>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</si>
  <si>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</si>
  <si>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</si>
  <si>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</si>
  <si>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</si>
  <si>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</si>
  <si>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</si>
  <si>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</si>
  <si>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</si>
  <si>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</si>
  <si>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</si>
  <si>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</si>
  <si>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</si>
  <si>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</si>
  <si>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</si>
  <si>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</si>
  <si>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</si>
  <si>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</si>
  <si>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</si>
  <si>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</si>
  <si>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</si>
  <si>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</si>
  <si>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</si>
  <si>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</si>
  <si>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</si>
  <si>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</si>
  <si>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</si>
  <si>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</si>
  <si>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</si>
  <si>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</si>
  <si>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</si>
  <si>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</si>
  <si>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</si>
  <si>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</si>
  <si>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</si>
  <si>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</si>
  <si>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</si>
  <si>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</si>
  <si>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</si>
  <si>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</si>
  <si>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</si>
  <si>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</si>
  <si>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</si>
  <si>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</si>
  <si>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</si>
  <si>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</si>
  <si>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</si>
  <si>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</si>
  <si>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</si>
  <si>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</si>
  <si>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</si>
  <si>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</si>
  <si>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</si>
  <si>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</si>
  <si>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</si>
  <si>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</si>
  <si>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</si>
  <si>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</si>
  <si>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</si>
  <si>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</si>
  <si>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</si>
  <si>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</si>
  <si>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</si>
  <si>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</si>
  <si>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</si>
  <si>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</si>
  <si>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</si>
  <si>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</si>
  <si>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</si>
  <si>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</si>
  <si>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</si>
  <si>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</si>
  <si>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</si>
  <si>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</si>
  <si>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</si>
  <si>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</si>
  <si>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</si>
  <si>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</si>
  <si>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</si>
  <si>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</si>
  <si>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</si>
  <si>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</si>
  <si>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</si>
  <si>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</si>
  <si>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</si>
  <si>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</si>
  <si>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</si>
  <si>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</si>
  <si>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</si>
  <si>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</si>
  <si>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</si>
  <si>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</si>
  <si>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</si>
  <si>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</si>
  <si>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</si>
  <si>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</si>
  <si>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</si>
  <si>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</si>
  <si>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</si>
  <si>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</si>
  <si>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</si>
  <si>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</si>
  <si>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</si>
  <si>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</si>
  <si>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</si>
  <si>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</si>
  <si>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</si>
  <si>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</si>
  <si>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</si>
  <si>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</si>
  <si>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</si>
  <si>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</si>
  <si>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</si>
  <si>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</si>
  <si>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</si>
  <si>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</si>
  <si>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</si>
  <si>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</si>
  <si>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</si>
  <si>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</si>
  <si>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</si>
  <si>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</si>
  <si>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</si>
  <si>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</si>
  <si>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</si>
  <si>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</si>
  <si>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</si>
  <si>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</si>
  <si>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</si>
  <si>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</si>
  <si>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</si>
  <si>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</si>
  <si>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</si>
  <si>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</si>
  <si>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</si>
  <si>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</si>
  <si>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</si>
  <si>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</si>
  <si>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</si>
  <si>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</si>
  <si>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</si>
  <si>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</si>
  <si>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</si>
  <si>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</si>
  <si>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</si>
  <si>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</si>
  <si>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</si>
  <si>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</si>
  <si>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</si>
  <si>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</si>
  <si>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</si>
  <si>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</si>
  <si>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</si>
  <si>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</si>
  <si>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</si>
  <si>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</si>
  <si>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</si>
  <si>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</si>
  <si>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</si>
  <si>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</si>
  <si>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</si>
  <si>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</si>
  <si>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</si>
  <si>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</si>
  <si>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</si>
  <si>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</si>
  <si>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</si>
  <si>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</si>
  <si>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</si>
  <si>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</si>
  <si>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</si>
  <si>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</si>
  <si>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</si>
  <si>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</si>
  <si>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</si>
  <si>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</si>
  <si>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</si>
  <si>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</si>
  <si>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</si>
  <si>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</si>
  <si>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</si>
  <si>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</si>
  <si>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</si>
  <si>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</si>
  <si>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</si>
  <si>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</si>
  <si>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</si>
  <si>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</si>
  <si>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</si>
  <si>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</si>
  <si>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</si>
  <si>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</si>
  <si>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</si>
  <si>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</si>
  <si>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</si>
  <si>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</si>
  <si>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</si>
  <si>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</si>
  <si>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</si>
  <si>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</si>
  <si>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</si>
  <si>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</si>
  <si>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</si>
  <si>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</si>
  <si>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</si>
  <si>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</si>
  <si>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</si>
  <si>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</si>
  <si>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</si>
  <si>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</si>
  <si>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</si>
  <si>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</si>
  <si>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</si>
  <si>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</si>
  <si>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</si>
  <si>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</si>
  <si>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951 0801 0310025090 244</t>
  </si>
  <si>
    <t>951 0801 0310025100 244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</si>
  <si>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</si>
  <si>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</si>
  <si>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</si>
  <si>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</si>
  <si>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</si>
  <si>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</si>
  <si>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</si>
  <si>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</si>
  <si>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</si>
  <si>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</si>
  <si>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</si>
  <si>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</si>
  <si>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</si>
  <si>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</si>
  <si>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</si>
  <si>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182 10102030010000110</t>
  </si>
  <si>
    <t>182 1 01 02020 01 3000 110</t>
  </si>
  <si>
    <t xml:space="preserve">951 0113 10100251100 244 </t>
  </si>
  <si>
    <t>951 0801 0310021950 414</t>
  </si>
  <si>
    <t>9340100</t>
  </si>
  <si>
    <t>0</t>
  </si>
  <si>
    <t xml:space="preserve">                              на  1 марта  2022 г.</t>
  </si>
  <si>
    <t>01.03.2022</t>
  </si>
  <si>
    <t>951 2 02 15001 10 0000 150</t>
  </si>
  <si>
    <t>953362,31</t>
  </si>
  <si>
    <t>859629,78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</si>
</sst>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view="pageBreakPreview" zoomScaleSheetLayoutView="100" zoomScalePageLayoutView="0" workbookViewId="0" topLeftCell="A1">
      <selection activeCell="F68" sqref="F68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48" customWidth="1"/>
    <col min="6" max="6" width="21.625" style="148" customWidth="1"/>
    <col min="7" max="7" width="28.375" style="175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4" t="s">
        <v>0</v>
      </c>
      <c r="B1" s="184"/>
      <c r="C1" s="184"/>
      <c r="D1" s="184"/>
      <c r="E1" s="184"/>
      <c r="F1" s="184"/>
      <c r="G1" s="147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5" t="s">
        <v>270</v>
      </c>
      <c r="B3" s="185"/>
      <c r="C3" s="185"/>
      <c r="D3" s="185"/>
      <c r="E3" s="185"/>
      <c r="F3" s="152" t="s">
        <v>4</v>
      </c>
      <c r="G3" s="153" t="s">
        <v>271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15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6" t="s">
        <v>12</v>
      </c>
      <c r="B7" s="186"/>
      <c r="C7" s="186"/>
      <c r="D7" s="187" t="s">
        <v>13</v>
      </c>
      <c r="E7" s="187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15" t="s">
        <v>17</v>
      </c>
      <c r="F9" s="149"/>
      <c r="G9" s="160" t="s">
        <v>18</v>
      </c>
    </row>
    <row r="10" spans="1:7" ht="13.5" customHeight="1">
      <c r="A10" s="188" t="s">
        <v>19</v>
      </c>
      <c r="B10" s="188"/>
      <c r="C10" s="188"/>
      <c r="D10" s="188"/>
      <c r="E10" s="188"/>
      <c r="F10" s="188"/>
      <c r="G10" s="188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9" t="s">
        <v>21</v>
      </c>
      <c r="D12" s="189"/>
      <c r="E12" s="189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9"/>
      <c r="D13" s="189"/>
      <c r="E13" s="189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9"/>
      <c r="D14" s="189"/>
      <c r="E14" s="189"/>
      <c r="F14" s="166"/>
      <c r="G14" s="167"/>
    </row>
    <row r="15" spans="1:7" ht="16.5" customHeight="1">
      <c r="A15" s="168">
        <v>1</v>
      </c>
      <c r="B15" s="169">
        <v>2</v>
      </c>
      <c r="C15" s="191">
        <v>3</v>
      </c>
      <c r="D15" s="191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90" t="s">
        <v>33</v>
      </c>
      <c r="D16" s="190"/>
      <c r="E16" s="118">
        <f>E18+E63</f>
        <v>9340100</v>
      </c>
      <c r="F16" s="118">
        <f>F18+F63</f>
        <v>1812992.0899999999</v>
      </c>
      <c r="G16" s="119">
        <f>F16-E16</f>
        <v>-7527107.91</v>
      </c>
    </row>
    <row r="17" spans="1:7" ht="27" customHeight="1">
      <c r="A17" s="120" t="s">
        <v>34</v>
      </c>
      <c r="B17" s="121"/>
      <c r="C17" s="178"/>
      <c r="D17" s="178"/>
      <c r="E17" s="122"/>
      <c r="F17" s="123"/>
      <c r="G17" s="124"/>
    </row>
    <row r="18" spans="1:24" ht="24.75" customHeight="1">
      <c r="A18" s="125" t="s">
        <v>35</v>
      </c>
      <c r="B18" s="126">
        <v>10</v>
      </c>
      <c r="C18" s="177" t="s">
        <v>36</v>
      </c>
      <c r="D18" s="177"/>
      <c r="E18" s="127">
        <f>E19+E32+E36+E43+E46+E48+E52+E57</f>
        <v>3615100</v>
      </c>
      <c r="F18" s="127">
        <f>F19+F32+F36+F43+F48+F57+F52</f>
        <v>227326.93000000002</v>
      </c>
      <c r="G18" s="128">
        <f aca="true" t="shared" si="0" ref="G18:G62">F18-E18</f>
        <v>-3387773.07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5" t="s">
        <v>37</v>
      </c>
      <c r="B19" s="126">
        <v>10</v>
      </c>
      <c r="C19" s="177" t="s">
        <v>38</v>
      </c>
      <c r="D19" s="177"/>
      <c r="E19" s="127">
        <f>E20</f>
        <v>188800</v>
      </c>
      <c r="F19" s="127">
        <f>F20</f>
        <v>16492.649999999998</v>
      </c>
      <c r="G19" s="128">
        <f t="shared" si="0"/>
        <v>-172307.35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5" t="s">
        <v>39</v>
      </c>
      <c r="B20" s="126">
        <v>10</v>
      </c>
      <c r="C20" s="183" t="s">
        <v>40</v>
      </c>
      <c r="D20" s="183"/>
      <c r="E20" s="129">
        <f>E21+E22+E30</f>
        <v>188800</v>
      </c>
      <c r="F20" s="129">
        <f>F21+F22+F23+F24+F25+F26+F27+F29+F30+F31</f>
        <v>16492.649999999998</v>
      </c>
      <c r="G20" s="128">
        <f t="shared" si="0"/>
        <v>-172307.35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5" t="s">
        <v>41</v>
      </c>
      <c r="B21" s="126">
        <v>10</v>
      </c>
      <c r="C21" s="183" t="s">
        <v>231</v>
      </c>
      <c r="D21" s="183"/>
      <c r="E21" s="129">
        <v>188800</v>
      </c>
      <c r="F21" s="128">
        <v>16263</v>
      </c>
      <c r="G21" s="128">
        <f t="shared" si="0"/>
        <v>-172537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5" t="s">
        <v>226</v>
      </c>
      <c r="B22" s="126">
        <v>10</v>
      </c>
      <c r="C22" s="183" t="s">
        <v>232</v>
      </c>
      <c r="D22" s="183"/>
      <c r="E22" s="129">
        <v>0</v>
      </c>
      <c r="F22" s="128">
        <v>0</v>
      </c>
      <c r="G22" s="128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1" customFormat="1" ht="78.75" customHeight="1">
      <c r="A23" s="125" t="s">
        <v>42</v>
      </c>
      <c r="B23" s="126" t="s">
        <v>87</v>
      </c>
      <c r="C23" s="181" t="s">
        <v>252</v>
      </c>
      <c r="D23" s="182"/>
      <c r="E23" s="129">
        <v>0</v>
      </c>
      <c r="F23" s="128">
        <v>0</v>
      </c>
      <c r="G23" s="128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5" t="s">
        <v>246</v>
      </c>
      <c r="B24" s="126">
        <v>10</v>
      </c>
      <c r="C24" s="183" t="s">
        <v>245</v>
      </c>
      <c r="D24" s="183"/>
      <c r="E24" s="129">
        <v>0</v>
      </c>
      <c r="F24" s="128">
        <v>0</v>
      </c>
      <c r="G24" s="128">
        <f aca="true" t="shared" si="1" ref="G24:G29"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5" t="s">
        <v>251</v>
      </c>
      <c r="B25" s="126" t="s">
        <v>87</v>
      </c>
      <c r="C25" s="179" t="s">
        <v>250</v>
      </c>
      <c r="D25" s="180"/>
      <c r="E25" s="129">
        <v>0</v>
      </c>
      <c r="F25" s="128">
        <v>0</v>
      </c>
      <c r="G25" s="128">
        <f t="shared" si="1"/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5" t="s">
        <v>254</v>
      </c>
      <c r="B26" s="126" t="s">
        <v>87</v>
      </c>
      <c r="C26" s="179" t="s">
        <v>253</v>
      </c>
      <c r="D26" s="180"/>
      <c r="E26" s="129">
        <v>0</v>
      </c>
      <c r="F26" s="128">
        <v>0</v>
      </c>
      <c r="G26" s="128">
        <f t="shared" si="1"/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4.25" customHeight="1">
      <c r="A27" s="125" t="s">
        <v>254</v>
      </c>
      <c r="B27" s="126" t="s">
        <v>87</v>
      </c>
      <c r="C27" s="179" t="s">
        <v>265</v>
      </c>
      <c r="D27" s="180"/>
      <c r="E27" s="129">
        <v>0</v>
      </c>
      <c r="F27" s="128">
        <v>0</v>
      </c>
      <c r="G27" s="128">
        <f t="shared" si="1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90.75" customHeight="1">
      <c r="A28" s="125" t="s">
        <v>249</v>
      </c>
      <c r="B28" s="126">
        <v>10</v>
      </c>
      <c r="C28" s="179" t="s">
        <v>264</v>
      </c>
      <c r="D28" s="180"/>
      <c r="E28" s="129">
        <v>0</v>
      </c>
      <c r="F28" s="128">
        <v>229.65</v>
      </c>
      <c r="G28" s="128">
        <f t="shared" si="1"/>
        <v>229.65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7.25" customHeight="1">
      <c r="A29" s="125" t="s">
        <v>42</v>
      </c>
      <c r="B29" s="126">
        <v>10</v>
      </c>
      <c r="C29" s="179" t="s">
        <v>227</v>
      </c>
      <c r="D29" s="180"/>
      <c r="E29" s="129">
        <v>0</v>
      </c>
      <c r="F29" s="128">
        <v>228.78</v>
      </c>
      <c r="G29" s="128">
        <f t="shared" si="1"/>
        <v>228.78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3.5" customHeight="1">
      <c r="A30" s="125" t="s">
        <v>224</v>
      </c>
      <c r="B30" s="126">
        <v>10</v>
      </c>
      <c r="C30" s="179" t="s">
        <v>223</v>
      </c>
      <c r="D30" s="180"/>
      <c r="E30" s="129">
        <v>0</v>
      </c>
      <c r="F30" s="128">
        <v>0.87</v>
      </c>
      <c r="G30" s="128">
        <f t="shared" si="0"/>
        <v>0.87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81" customHeight="1">
      <c r="A31" s="125" t="s">
        <v>230</v>
      </c>
      <c r="B31" s="126">
        <v>10</v>
      </c>
      <c r="C31" s="183" t="s">
        <v>229</v>
      </c>
      <c r="D31" s="183"/>
      <c r="E31" s="129">
        <v>0</v>
      </c>
      <c r="F31" s="128">
        <v>0</v>
      </c>
      <c r="G31" s="128">
        <f>F31-E31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3" customHeight="1">
      <c r="A32" s="125" t="s">
        <v>43</v>
      </c>
      <c r="B32" s="126">
        <v>10</v>
      </c>
      <c r="C32" s="183" t="s">
        <v>44</v>
      </c>
      <c r="D32" s="183"/>
      <c r="E32" s="127">
        <f>E34</f>
        <v>1219900</v>
      </c>
      <c r="F32" s="127">
        <f>F34+F35</f>
        <v>82593.99</v>
      </c>
      <c r="G32" s="128">
        <f t="shared" si="0"/>
        <v>-1137306.01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39" customHeight="1">
      <c r="A33" s="125" t="s">
        <v>45</v>
      </c>
      <c r="B33" s="126">
        <v>10</v>
      </c>
      <c r="C33" s="183" t="s">
        <v>46</v>
      </c>
      <c r="D33" s="183"/>
      <c r="E33" s="129">
        <v>1219900</v>
      </c>
      <c r="F33" s="128">
        <v>82593.99</v>
      </c>
      <c r="G33" s="128">
        <f t="shared" si="0"/>
        <v>-1137306.01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 customHeight="1">
      <c r="A34" s="125" t="s">
        <v>45</v>
      </c>
      <c r="B34" s="126">
        <v>10</v>
      </c>
      <c r="C34" s="183" t="s">
        <v>47</v>
      </c>
      <c r="D34" s="183"/>
      <c r="E34" s="129">
        <v>1219900</v>
      </c>
      <c r="F34" s="128">
        <v>82593.99</v>
      </c>
      <c r="G34" s="128">
        <f t="shared" si="0"/>
        <v>-1137306.01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45">
      <c r="A35" s="125" t="s">
        <v>228</v>
      </c>
      <c r="B35" s="126">
        <v>10</v>
      </c>
      <c r="C35" s="183" t="s">
        <v>225</v>
      </c>
      <c r="D35" s="183"/>
      <c r="E35" s="129">
        <v>0</v>
      </c>
      <c r="F35" s="128">
        <v>0</v>
      </c>
      <c r="G35" s="128">
        <f t="shared" si="0"/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125" t="s">
        <v>48</v>
      </c>
      <c r="B36" s="126">
        <v>10</v>
      </c>
      <c r="C36" s="183" t="s">
        <v>49</v>
      </c>
      <c r="D36" s="183"/>
      <c r="E36" s="127">
        <f>E37+E38</f>
        <v>2081400</v>
      </c>
      <c r="F36" s="127">
        <f>F37+F38</f>
        <v>112587.81</v>
      </c>
      <c r="G36" s="128">
        <f t="shared" si="0"/>
        <v>-1968812.19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90">
      <c r="A37" s="125" t="s">
        <v>50</v>
      </c>
      <c r="B37" s="126">
        <v>10</v>
      </c>
      <c r="C37" s="183" t="s">
        <v>51</v>
      </c>
      <c r="D37" s="183"/>
      <c r="E37" s="129">
        <v>148500</v>
      </c>
      <c r="F37" s="130">
        <v>7261.35</v>
      </c>
      <c r="G37" s="128">
        <f t="shared" si="0"/>
        <v>-141238.65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 customHeight="1">
      <c r="A38" s="125" t="s">
        <v>52</v>
      </c>
      <c r="B38" s="126">
        <v>10</v>
      </c>
      <c r="C38" s="183" t="s">
        <v>53</v>
      </c>
      <c r="D38" s="183"/>
      <c r="E38" s="129">
        <f>E39+E40</f>
        <v>1932900</v>
      </c>
      <c r="F38" s="129">
        <f>F39+F40</f>
        <v>105326.45999999999</v>
      </c>
      <c r="G38" s="128">
        <f t="shared" si="0"/>
        <v>-1827573.54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">
      <c r="A39" s="125" t="s">
        <v>54</v>
      </c>
      <c r="B39" s="126">
        <v>10</v>
      </c>
      <c r="C39" s="183" t="s">
        <v>55</v>
      </c>
      <c r="D39" s="183"/>
      <c r="E39" s="129">
        <v>473300</v>
      </c>
      <c r="F39" s="130">
        <v>54768</v>
      </c>
      <c r="G39" s="128">
        <f t="shared" si="0"/>
        <v>-418532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4.75" customHeight="1">
      <c r="A40" s="125" t="s">
        <v>56</v>
      </c>
      <c r="B40" s="126">
        <v>10</v>
      </c>
      <c r="C40" s="183" t="s">
        <v>57</v>
      </c>
      <c r="D40" s="183"/>
      <c r="E40" s="129">
        <v>1459600</v>
      </c>
      <c r="F40" s="130">
        <v>50558.46</v>
      </c>
      <c r="G40" s="128">
        <f t="shared" si="0"/>
        <v>-1409041.54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34.5" customHeight="1">
      <c r="A41" s="125" t="s">
        <v>58</v>
      </c>
      <c r="B41" s="126">
        <v>10</v>
      </c>
      <c r="C41" s="183" t="s">
        <v>59</v>
      </c>
      <c r="D41" s="183"/>
      <c r="E41" s="129">
        <v>0</v>
      </c>
      <c r="F41" s="128">
        <v>0</v>
      </c>
      <c r="G41" s="128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65">
      <c r="A42" s="125" t="s">
        <v>60</v>
      </c>
      <c r="B42" s="126">
        <v>10</v>
      </c>
      <c r="C42" s="183" t="s">
        <v>61</v>
      </c>
      <c r="D42" s="183"/>
      <c r="E42" s="129">
        <v>0</v>
      </c>
      <c r="F42" s="128">
        <v>0</v>
      </c>
      <c r="G42" s="128">
        <f t="shared" si="0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87" customHeight="1">
      <c r="A43" s="125" t="s">
        <v>62</v>
      </c>
      <c r="B43" s="126">
        <v>10</v>
      </c>
      <c r="C43" s="183" t="s">
        <v>63</v>
      </c>
      <c r="D43" s="183"/>
      <c r="E43" s="127">
        <f>E45+E47</f>
        <v>115200</v>
      </c>
      <c r="F43" s="127">
        <f>F45+F46+F47</f>
        <v>14293.32</v>
      </c>
      <c r="G43" s="128">
        <f t="shared" si="0"/>
        <v>-100906.68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0">
      <c r="A44" s="125" t="s">
        <v>64</v>
      </c>
      <c r="B44" s="126">
        <v>10</v>
      </c>
      <c r="C44" s="183" t="s">
        <v>65</v>
      </c>
      <c r="D44" s="183"/>
      <c r="E44" s="129">
        <v>0</v>
      </c>
      <c r="F44" s="128">
        <v>0</v>
      </c>
      <c r="G44" s="128">
        <f t="shared" si="0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89.25" customHeight="1">
      <c r="A45" s="125" t="s">
        <v>66</v>
      </c>
      <c r="B45" s="126">
        <v>10</v>
      </c>
      <c r="C45" s="183" t="s">
        <v>67</v>
      </c>
      <c r="D45" s="183"/>
      <c r="E45" s="129">
        <v>26000</v>
      </c>
      <c r="F45" s="128">
        <v>0</v>
      </c>
      <c r="G45" s="128">
        <f t="shared" si="0"/>
        <v>-26000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5" t="s">
        <v>68</v>
      </c>
      <c r="B46" s="126"/>
      <c r="C46" s="183" t="s">
        <v>216</v>
      </c>
      <c r="D46" s="183"/>
      <c r="E46" s="129">
        <v>0</v>
      </c>
      <c r="F46" s="130">
        <v>0</v>
      </c>
      <c r="G46" s="128">
        <f>F46-E46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5" t="s">
        <v>68</v>
      </c>
      <c r="B47" s="126"/>
      <c r="C47" s="183" t="s">
        <v>215</v>
      </c>
      <c r="D47" s="183"/>
      <c r="E47" s="129">
        <v>89200</v>
      </c>
      <c r="F47" s="130">
        <v>14293.32</v>
      </c>
      <c r="G47" s="128">
        <f t="shared" si="0"/>
        <v>-74906.68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60">
      <c r="A48" s="125" t="s">
        <v>69</v>
      </c>
      <c r="B48" s="126"/>
      <c r="C48" s="183" t="s">
        <v>70</v>
      </c>
      <c r="D48" s="183"/>
      <c r="E48" s="127">
        <f>E51</f>
        <v>9300</v>
      </c>
      <c r="F48" s="127">
        <f>F51</f>
        <v>1359.16</v>
      </c>
      <c r="G48" s="128">
        <f t="shared" si="0"/>
        <v>-7940.84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30">
      <c r="A49" s="125" t="s">
        <v>71</v>
      </c>
      <c r="B49" s="126"/>
      <c r="C49" s="183" t="s">
        <v>72</v>
      </c>
      <c r="D49" s="183"/>
      <c r="E49" s="129">
        <v>9300</v>
      </c>
      <c r="F49" s="130">
        <f>F51</f>
        <v>1359.16</v>
      </c>
      <c r="G49" s="128">
        <f t="shared" si="0"/>
        <v>-7940.84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60">
      <c r="A50" s="125" t="s">
        <v>73</v>
      </c>
      <c r="B50" s="126"/>
      <c r="C50" s="183" t="s">
        <v>74</v>
      </c>
      <c r="D50" s="183"/>
      <c r="E50" s="129">
        <v>9300</v>
      </c>
      <c r="F50" s="128">
        <f>F51</f>
        <v>1359.16</v>
      </c>
      <c r="G50" s="128">
        <f t="shared" si="0"/>
        <v>-7940.84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">
      <c r="A51" s="125" t="s">
        <v>75</v>
      </c>
      <c r="B51" s="126"/>
      <c r="C51" s="183" t="s">
        <v>76</v>
      </c>
      <c r="D51" s="183"/>
      <c r="E51" s="129">
        <v>9300</v>
      </c>
      <c r="F51" s="128">
        <v>1359.16</v>
      </c>
      <c r="G51" s="128">
        <f t="shared" si="0"/>
        <v>-7940.84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49.5" customHeight="1">
      <c r="A52" s="125" t="s">
        <v>77</v>
      </c>
      <c r="B52" s="126">
        <v>10</v>
      </c>
      <c r="C52" s="183" t="s">
        <v>78</v>
      </c>
      <c r="D52" s="183"/>
      <c r="E52" s="131">
        <v>0</v>
      </c>
      <c r="F52" s="128">
        <v>0</v>
      </c>
      <c r="G52" s="128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65">
      <c r="A53" s="125" t="s">
        <v>79</v>
      </c>
      <c r="B53" s="126"/>
      <c r="C53" s="183" t="s">
        <v>80</v>
      </c>
      <c r="D53" s="183"/>
      <c r="E53" s="129">
        <v>0</v>
      </c>
      <c r="F53" s="128">
        <v>0</v>
      </c>
      <c r="G53" s="128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8.25" customHeight="1">
      <c r="A54" s="125" t="s">
        <v>81</v>
      </c>
      <c r="B54" s="126">
        <v>10</v>
      </c>
      <c r="C54" s="183" t="s">
        <v>82</v>
      </c>
      <c r="D54" s="183"/>
      <c r="E54" s="129">
        <v>0</v>
      </c>
      <c r="F54" s="128">
        <v>0</v>
      </c>
      <c r="G54" s="128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93.75" customHeight="1">
      <c r="A55" s="125" t="s">
        <v>83</v>
      </c>
      <c r="B55" s="126">
        <v>10</v>
      </c>
      <c r="C55" s="183" t="s">
        <v>84</v>
      </c>
      <c r="D55" s="183"/>
      <c r="E55" s="132">
        <v>0</v>
      </c>
      <c r="F55" s="133">
        <v>0</v>
      </c>
      <c r="G55" s="128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>
      <c r="B56" s="126"/>
      <c r="C56" s="179" t="s">
        <v>85</v>
      </c>
      <c r="D56" s="179"/>
      <c r="E56" s="132">
        <v>0</v>
      </c>
      <c r="F56" s="133">
        <v>0</v>
      </c>
      <c r="G56" s="128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>
      <c r="A57" s="125" t="s">
        <v>86</v>
      </c>
      <c r="B57" s="126" t="s">
        <v>87</v>
      </c>
      <c r="C57" s="183" t="s">
        <v>88</v>
      </c>
      <c r="D57" s="183"/>
      <c r="E57" s="134">
        <f>E58+E59+E60</f>
        <v>500</v>
      </c>
      <c r="F57" s="134">
        <f>F58+F59+F60</f>
        <v>0</v>
      </c>
      <c r="G57" s="128">
        <f t="shared" si="0"/>
        <v>-500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5"/>
      <c r="B58" s="126"/>
      <c r="C58" s="179" t="s">
        <v>217</v>
      </c>
      <c r="D58" s="180"/>
      <c r="E58" s="132">
        <v>0</v>
      </c>
      <c r="F58" s="132">
        <v>0</v>
      </c>
      <c r="G58" s="12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5"/>
      <c r="B59" s="126"/>
      <c r="C59" s="183" t="s">
        <v>233</v>
      </c>
      <c r="D59" s="183"/>
      <c r="E59" s="132">
        <v>500</v>
      </c>
      <c r="F59" s="133">
        <v>0</v>
      </c>
      <c r="G59" s="128">
        <f t="shared" si="0"/>
        <v>-500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45">
      <c r="A60" s="125" t="s">
        <v>89</v>
      </c>
      <c r="B60" s="126" t="s">
        <v>87</v>
      </c>
      <c r="C60" s="183" t="s">
        <v>233</v>
      </c>
      <c r="D60" s="183"/>
      <c r="E60" s="129">
        <v>0</v>
      </c>
      <c r="F60" s="128"/>
      <c r="G60" s="128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1.5" customHeight="1">
      <c r="A61" s="125" t="s">
        <v>90</v>
      </c>
      <c r="B61" s="126">
        <v>10</v>
      </c>
      <c r="C61" s="183" t="s">
        <v>91</v>
      </c>
      <c r="D61" s="183"/>
      <c r="E61" s="129">
        <v>0</v>
      </c>
      <c r="F61" s="128">
        <v>0</v>
      </c>
      <c r="G61" s="128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30">
      <c r="A62" s="125" t="s">
        <v>92</v>
      </c>
      <c r="B62" s="126">
        <v>10</v>
      </c>
      <c r="C62" s="183" t="s">
        <v>93</v>
      </c>
      <c r="D62" s="183"/>
      <c r="E62" s="129">
        <v>0</v>
      </c>
      <c r="F62" s="128">
        <v>0</v>
      </c>
      <c r="G62" s="128">
        <f t="shared" si="0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0.25" customHeight="1">
      <c r="A63" s="125" t="s">
        <v>94</v>
      </c>
      <c r="B63" s="126">
        <v>10</v>
      </c>
      <c r="C63" s="183" t="s">
        <v>95</v>
      </c>
      <c r="D63" s="183"/>
      <c r="E63" s="135">
        <f>E64+E65+E66+E67+E68</f>
        <v>5725000</v>
      </c>
      <c r="F63" s="135">
        <f>F64+F65+F66+F67+F68</f>
        <v>1585665.16</v>
      </c>
      <c r="G63" s="128">
        <f>F63-E63</f>
        <v>-4139334.84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54" customHeight="1">
      <c r="A64" s="125" t="s">
        <v>96</v>
      </c>
      <c r="B64" s="126">
        <v>10</v>
      </c>
      <c r="C64" s="183" t="s">
        <v>272</v>
      </c>
      <c r="D64" s="183"/>
      <c r="E64" s="128">
        <v>5628100</v>
      </c>
      <c r="F64" s="128">
        <v>1576000</v>
      </c>
      <c r="G64" s="128">
        <f>F64-E64</f>
        <v>-4052100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8.25" customHeight="1">
      <c r="A65" s="125" t="s">
        <v>97</v>
      </c>
      <c r="B65" s="126"/>
      <c r="C65" s="183" t="s">
        <v>218</v>
      </c>
      <c r="D65" s="183"/>
      <c r="E65" s="128">
        <v>0</v>
      </c>
      <c r="F65" s="128">
        <v>0</v>
      </c>
      <c r="G65" s="128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75">
      <c r="A66" s="125" t="s">
        <v>98</v>
      </c>
      <c r="B66" s="126">
        <v>10</v>
      </c>
      <c r="C66" s="183" t="s">
        <v>219</v>
      </c>
      <c r="D66" s="183"/>
      <c r="E66" s="129">
        <v>96700</v>
      </c>
      <c r="F66" s="129">
        <v>9465.16</v>
      </c>
      <c r="G66" s="128">
        <f>F66-E66</f>
        <v>-87234.84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60">
      <c r="A67" s="125" t="s">
        <v>99</v>
      </c>
      <c r="B67" s="126">
        <v>10</v>
      </c>
      <c r="C67" s="183" t="s">
        <v>220</v>
      </c>
      <c r="D67" s="183"/>
      <c r="E67" s="129">
        <v>200</v>
      </c>
      <c r="F67" s="129">
        <v>200</v>
      </c>
      <c r="G67" s="128">
        <f>F67+E67</f>
        <v>400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45">
      <c r="A68" s="136" t="s">
        <v>100</v>
      </c>
      <c r="B68" s="126">
        <v>10</v>
      </c>
      <c r="C68" s="183" t="s">
        <v>221</v>
      </c>
      <c r="D68" s="183"/>
      <c r="E68" s="128">
        <v>0</v>
      </c>
      <c r="F68" s="128">
        <v>0</v>
      </c>
      <c r="G68" s="128">
        <f>F68-E68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05">
      <c r="A69" s="137" t="s">
        <v>101</v>
      </c>
      <c r="B69" s="138"/>
      <c r="C69" s="183" t="s">
        <v>222</v>
      </c>
      <c r="D69" s="183"/>
      <c r="E69" s="128">
        <v>0</v>
      </c>
      <c r="F69" s="128">
        <v>0</v>
      </c>
      <c r="G69" s="128">
        <f>F69-E69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7" ht="12.75" customHeight="1">
      <c r="A70" s="139"/>
      <c r="B70" s="172"/>
      <c r="C70" s="173"/>
      <c r="D70" s="173"/>
      <c r="E70" s="173"/>
      <c r="F70" s="173"/>
      <c r="G70" s="173"/>
    </row>
    <row r="71" spans="1:7" ht="12.75" customHeight="1">
      <c r="A71" s="139"/>
      <c r="B71" s="172"/>
      <c r="C71" s="173"/>
      <c r="D71" s="173"/>
      <c r="E71" s="173"/>
      <c r="F71" s="173"/>
      <c r="G71" s="173"/>
    </row>
    <row r="72" spans="1:7" ht="22.5" customHeight="1">
      <c r="A72" s="139"/>
      <c r="B72" s="172"/>
      <c r="C72" s="173"/>
      <c r="D72" s="173"/>
      <c r="E72" s="173"/>
      <c r="F72" s="173"/>
      <c r="G72" s="173"/>
    </row>
    <row r="73" spans="3:5" ht="11.25" customHeight="1">
      <c r="C73" s="158"/>
      <c r="D73" s="158"/>
      <c r="E73" s="174"/>
    </row>
    <row r="74" spans="3:5" ht="11.25" customHeight="1">
      <c r="C74" s="158"/>
      <c r="D74" s="158"/>
      <c r="E74" s="174"/>
    </row>
    <row r="75" spans="3:5" ht="11.25" customHeight="1">
      <c r="C75" s="158"/>
      <c r="D75" s="158"/>
      <c r="E75" s="174"/>
    </row>
    <row r="76" spans="3:5" ht="11.25" customHeight="1">
      <c r="C76" s="158"/>
      <c r="D76" s="158"/>
      <c r="E76" s="174"/>
    </row>
    <row r="77" spans="3:5" ht="11.25" customHeight="1">
      <c r="C77" s="158"/>
      <c r="D77" s="158"/>
      <c r="E77" s="174"/>
    </row>
    <row r="78" spans="3:5" ht="11.25" customHeight="1">
      <c r="C78" s="158"/>
      <c r="D78" s="158"/>
      <c r="E78" s="174"/>
    </row>
    <row r="79" spans="3:5" ht="11.25" customHeight="1">
      <c r="C79" s="158"/>
      <c r="D79" s="158"/>
      <c r="E79" s="174"/>
    </row>
    <row r="80" spans="3:5" ht="11.25" customHeight="1">
      <c r="C80" s="158"/>
      <c r="D80" s="158"/>
      <c r="E80" s="174"/>
    </row>
    <row r="81" spans="3:5" ht="11.25" customHeight="1">
      <c r="C81" s="158"/>
      <c r="D81" s="158"/>
      <c r="E81" s="174"/>
    </row>
    <row r="82" spans="3:5" ht="11.25" customHeight="1">
      <c r="C82" s="158"/>
      <c r="D82" s="158"/>
      <c r="E82" s="174"/>
    </row>
    <row r="83" spans="3:5" ht="11.25" customHeight="1">
      <c r="C83" s="158"/>
      <c r="D83" s="158"/>
      <c r="E83" s="174"/>
    </row>
    <row r="84" spans="3:5" ht="11.25" customHeight="1">
      <c r="C84" s="158"/>
      <c r="D84" s="158"/>
      <c r="E84" s="174"/>
    </row>
    <row r="85" spans="3:5" ht="11.25" customHeight="1">
      <c r="C85" s="158"/>
      <c r="D85" s="158"/>
      <c r="E85" s="174"/>
    </row>
    <row r="86" spans="3:5" ht="11.25" customHeight="1">
      <c r="C86" s="158"/>
      <c r="D86" s="158"/>
      <c r="E86" s="174"/>
    </row>
    <row r="87" spans="3:5" ht="11.25" customHeight="1">
      <c r="C87" s="158"/>
      <c r="D87" s="158"/>
      <c r="E87" s="174"/>
    </row>
    <row r="88" spans="3:5" ht="11.25" customHeight="1">
      <c r="C88" s="158"/>
      <c r="D88" s="158"/>
      <c r="E88" s="174"/>
    </row>
    <row r="89" spans="3:5" ht="11.25" customHeight="1">
      <c r="C89" s="158"/>
      <c r="D89" s="158"/>
      <c r="E89" s="174"/>
    </row>
    <row r="90" spans="3:5" ht="11.25" customHeight="1">
      <c r="C90" s="158"/>
      <c r="D90" s="158"/>
      <c r="E90" s="174"/>
    </row>
    <row r="91" spans="3:5" ht="11.25" customHeight="1">
      <c r="C91" s="158"/>
      <c r="D91" s="158"/>
      <c r="E91" s="174"/>
    </row>
    <row r="92" spans="3:5" ht="11.25" customHeight="1">
      <c r="C92" s="158"/>
      <c r="D92" s="158"/>
      <c r="E92" s="174"/>
    </row>
    <row r="93" ht="23.25" customHeight="1"/>
    <row r="94" ht="9.75" customHeight="1"/>
    <row r="95" spans="1:4" ht="12.75" customHeight="1">
      <c r="A95" s="158"/>
      <c r="B95" s="158"/>
      <c r="C95" s="176"/>
      <c r="D95" s="176"/>
    </row>
  </sheetData>
  <sheetProtection selectLockedCells="1" selectUnlockedCells="1"/>
  <mergeCells count="62">
    <mergeCell ref="C67:D67"/>
    <mergeCell ref="C68:D68"/>
    <mergeCell ref="C69:D69"/>
    <mergeCell ref="C65:D65"/>
    <mergeCell ref="C63:D63"/>
    <mergeCell ref="C64:D64"/>
    <mergeCell ref="C66:D66"/>
    <mergeCell ref="C62:D62"/>
    <mergeCell ref="C58:D58"/>
    <mergeCell ref="C57:D57"/>
    <mergeCell ref="C55:D55"/>
    <mergeCell ref="C43:D43"/>
    <mergeCell ref="C54:D54"/>
    <mergeCell ref="C56:D56"/>
    <mergeCell ref="C53:D53"/>
    <mergeCell ref="C36:D36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35:D35"/>
    <mergeCell ref="C61:D61"/>
    <mergeCell ref="C44:D44"/>
    <mergeCell ref="C45:D45"/>
    <mergeCell ref="C47:D47"/>
    <mergeCell ref="C48:D48"/>
    <mergeCell ref="C46:D46"/>
    <mergeCell ref="C59:D59"/>
    <mergeCell ref="C60:D60"/>
    <mergeCell ref="C49:D49"/>
    <mergeCell ref="C28:D28"/>
    <mergeCell ref="C32:D32"/>
    <mergeCell ref="C31:D31"/>
    <mergeCell ref="C25:D25"/>
    <mergeCell ref="C26:D26"/>
    <mergeCell ref="C29:D29"/>
    <mergeCell ref="C33:D33"/>
    <mergeCell ref="C34:D34"/>
    <mergeCell ref="C30:D30"/>
    <mergeCell ref="A10:G10"/>
    <mergeCell ref="C12:D14"/>
    <mergeCell ref="E12:E14"/>
    <mergeCell ref="C16:D16"/>
    <mergeCell ref="C15:D15"/>
    <mergeCell ref="C22:D22"/>
    <mergeCell ref="C18:D18"/>
    <mergeCell ref="A1:F1"/>
    <mergeCell ref="A3:E3"/>
    <mergeCell ref="A7:C7"/>
    <mergeCell ref="D7:E7"/>
    <mergeCell ref="C19:D19"/>
    <mergeCell ref="C17:D17"/>
    <mergeCell ref="C27:D27"/>
    <mergeCell ref="C23:D23"/>
    <mergeCell ref="C20:D20"/>
    <mergeCell ref="C21:D21"/>
    <mergeCell ref="C24:D2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30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zoomScalePageLayoutView="0" workbookViewId="0" topLeftCell="A73">
      <selection activeCell="F81" sqref="F8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2" t="s">
        <v>102</v>
      </c>
      <c r="F1" s="192"/>
    </row>
    <row r="2" spans="1:6" ht="12.75" customHeight="1">
      <c r="A2" s="193" t="s">
        <v>103</v>
      </c>
      <c r="B2" s="193"/>
      <c r="C2" s="193"/>
      <c r="D2" s="193"/>
      <c r="E2" s="193"/>
      <c r="F2" s="193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4" t="s">
        <v>104</v>
      </c>
      <c r="D4" s="194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4"/>
      <c r="D5" s="194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4"/>
      <c r="D6" s="194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D18+D20+D26+D29+D32+D45+D51+D56+D66+D69+D72+D76+D82</f>
        <v>9340100</v>
      </c>
      <c r="E8" s="42">
        <f>E18+E20+E26+E29+E32+E45+E51+E56+E66+E69+E72+E76+E82</f>
        <v>953362.31</v>
      </c>
      <c r="F8" s="23">
        <f>D8-E8</f>
        <v>8386737.6899999995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4845400</v>
      </c>
      <c r="E11" s="113">
        <f>E12+E13+E14</f>
        <v>404996.13</v>
      </c>
      <c r="F11" s="51">
        <f>D11-E11</f>
        <v>4440403.87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3405200</v>
      </c>
      <c r="E12" s="31">
        <v>325340.21</v>
      </c>
      <c r="F12" s="51">
        <f aca="true" t="shared" si="0" ref="F12:F20">D12-E12</f>
        <v>3079859.79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316200</v>
      </c>
      <c r="E13" s="31">
        <v>0</v>
      </c>
      <c r="F13" s="51">
        <f t="shared" si="0"/>
        <v>316200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1124000</v>
      </c>
      <c r="E14" s="31">
        <v>79655.92</v>
      </c>
      <c r="F14" s="51">
        <f t="shared" si="0"/>
        <v>1044344.08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653900</v>
      </c>
      <c r="E15" s="31">
        <f>E16+E17</f>
        <v>21456.46</v>
      </c>
      <c r="F15" s="51">
        <f t="shared" si="0"/>
        <v>632443.54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596400</v>
      </c>
      <c r="E16" s="31">
        <v>12733.99</v>
      </c>
      <c r="F16" s="51">
        <f t="shared" si="0"/>
        <v>583666.01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2" t="s">
        <v>108</v>
      </c>
      <c r="C17" s="50" t="s">
        <v>255</v>
      </c>
      <c r="D17" s="143">
        <v>57500</v>
      </c>
      <c r="E17" s="144">
        <v>8722.47</v>
      </c>
      <c r="F17" s="51">
        <f>D17-E17</f>
        <v>48777.53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5499300</v>
      </c>
      <c r="E18" s="55">
        <f>E11+E15</f>
        <v>426452.59</v>
      </c>
      <c r="F18" s="51">
        <f t="shared" si="0"/>
        <v>5072847.41</v>
      </c>
    </row>
    <row r="19" spans="1:6" s="141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0</v>
      </c>
      <c r="F19" s="51">
        <f t="shared" si="0"/>
        <v>200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0</v>
      </c>
      <c r="F20" s="51">
        <f t="shared" si="0"/>
        <v>200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2700</v>
      </c>
      <c r="E25" s="22">
        <v>0</v>
      </c>
      <c r="F25" s="51">
        <f>D25-E25</f>
        <v>2700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2700</v>
      </c>
      <c r="E26" s="55">
        <f>E25</f>
        <v>0</v>
      </c>
      <c r="F26" s="51">
        <f>D26-E26</f>
        <v>2700</v>
      </c>
    </row>
    <row r="27" spans="1:6" ht="47.25" customHeight="1">
      <c r="A27" s="46"/>
      <c r="B27" s="53"/>
      <c r="C27" s="145" t="s">
        <v>256</v>
      </c>
      <c r="D27" s="42"/>
      <c r="E27" s="55"/>
      <c r="F27" s="51"/>
    </row>
    <row r="28" spans="1:6" ht="18.75" customHeight="1">
      <c r="A28" s="46" t="s">
        <v>257</v>
      </c>
      <c r="B28" s="53">
        <v>200</v>
      </c>
      <c r="C28" s="26" t="s">
        <v>258</v>
      </c>
      <c r="D28" s="146">
        <v>0</v>
      </c>
      <c r="E28" s="112">
        <v>0</v>
      </c>
      <c r="F28" s="51">
        <f>D28-E28</f>
        <v>0</v>
      </c>
    </row>
    <row r="29" spans="1:6" ht="15" customHeight="1">
      <c r="A29" s="46" t="s">
        <v>132</v>
      </c>
      <c r="B29" s="53">
        <v>200</v>
      </c>
      <c r="C29" s="26" t="s">
        <v>258</v>
      </c>
      <c r="D29" s="42">
        <f>D28</f>
        <v>0</v>
      </c>
      <c r="E29" s="55">
        <f>E28</f>
        <v>0</v>
      </c>
      <c r="F29" s="51">
        <f>D29-E29</f>
        <v>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3000</v>
      </c>
      <c r="E31" s="112">
        <v>0</v>
      </c>
      <c r="F31" s="51">
        <f>D31-E31</f>
        <v>3000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3000</v>
      </c>
      <c r="E32" s="55">
        <v>0</v>
      </c>
      <c r="F32" s="51">
        <f>D32-E32</f>
        <v>3000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0</v>
      </c>
      <c r="F34" s="51">
        <f>D34-E34</f>
        <v>20000</v>
      </c>
    </row>
    <row r="35" spans="1:6" ht="38.25" customHeight="1">
      <c r="A35" s="33" t="s">
        <v>118</v>
      </c>
      <c r="B35" s="35">
        <v>200</v>
      </c>
      <c r="C35" s="63" t="s">
        <v>234</v>
      </c>
      <c r="D35" s="21">
        <v>500</v>
      </c>
      <c r="E35" s="22">
        <v>0</v>
      </c>
      <c r="F35" s="51">
        <f aca="true" t="shared" si="1" ref="F35:F45">D35-E35</f>
        <v>500</v>
      </c>
    </row>
    <row r="36" spans="1:6" ht="38.25" customHeight="1">
      <c r="A36" s="33" t="s">
        <v>118</v>
      </c>
      <c r="B36" s="35">
        <v>200</v>
      </c>
      <c r="C36" s="63" t="s">
        <v>235</v>
      </c>
      <c r="D36" s="21">
        <v>500</v>
      </c>
      <c r="E36" s="22">
        <v>0</v>
      </c>
      <c r="F36" s="51">
        <f t="shared" si="1"/>
        <v>500</v>
      </c>
    </row>
    <row r="37" spans="1:6" ht="38.25" customHeight="1">
      <c r="A37" s="33" t="s">
        <v>118</v>
      </c>
      <c r="B37" s="35">
        <v>200</v>
      </c>
      <c r="C37" s="63" t="s">
        <v>236</v>
      </c>
      <c r="D37" s="21">
        <v>500</v>
      </c>
      <c r="E37" s="22">
        <v>0</v>
      </c>
      <c r="F37" s="51">
        <f t="shared" si="1"/>
        <v>500</v>
      </c>
    </row>
    <row r="38" spans="1:6" ht="38.25" customHeight="1">
      <c r="A38" s="33" t="s">
        <v>118</v>
      </c>
      <c r="B38" s="35">
        <v>200</v>
      </c>
      <c r="C38" s="63" t="s">
        <v>237</v>
      </c>
      <c r="D38" s="21">
        <v>500</v>
      </c>
      <c r="E38" s="22">
        <v>0</v>
      </c>
      <c r="F38" s="51">
        <f t="shared" si="1"/>
        <v>500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63000</v>
      </c>
      <c r="E39" s="22">
        <v>4907.73</v>
      </c>
      <c r="F39" s="51">
        <f t="shared" si="1"/>
        <v>58092.270000000004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45000</v>
      </c>
      <c r="E40" s="22">
        <v>0</v>
      </c>
      <c r="F40" s="51">
        <f t="shared" si="1"/>
        <v>45000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3000</v>
      </c>
      <c r="E41" s="22">
        <v>0</v>
      </c>
      <c r="F41" s="51">
        <f t="shared" si="1"/>
        <v>3000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30000</v>
      </c>
      <c r="E42" s="22">
        <v>20000</v>
      </c>
      <c r="F42" s="51">
        <f t="shared" si="1"/>
        <v>10000</v>
      </c>
    </row>
    <row r="43" spans="1:6" ht="15" customHeight="1">
      <c r="A43" s="33" t="s">
        <v>118</v>
      </c>
      <c r="B43" s="35">
        <v>200</v>
      </c>
      <c r="C43" s="63" t="s">
        <v>266</v>
      </c>
      <c r="D43" s="21">
        <v>500</v>
      </c>
      <c r="E43" s="22">
        <v>0</v>
      </c>
      <c r="F43" s="51">
        <f t="shared" si="1"/>
        <v>500</v>
      </c>
    </row>
    <row r="44" spans="1:6" ht="33.75">
      <c r="A44" s="33" t="s">
        <v>118</v>
      </c>
      <c r="B44" s="66">
        <v>200</v>
      </c>
      <c r="C44" s="26" t="s">
        <v>146</v>
      </c>
      <c r="D44" s="21">
        <v>1000</v>
      </c>
      <c r="E44" s="22">
        <v>0</v>
      </c>
      <c r="F44" s="51">
        <f t="shared" si="1"/>
        <v>1000</v>
      </c>
    </row>
    <row r="45" spans="1:6" ht="15" customHeight="1">
      <c r="A45" s="52" t="s">
        <v>121</v>
      </c>
      <c r="B45" s="53"/>
      <c r="C45" s="54" t="s">
        <v>147</v>
      </c>
      <c r="D45" s="42">
        <f>D34+D35+D36+D37+D38+D39+D40+D41+D42+D44+D43</f>
        <v>164500</v>
      </c>
      <c r="E45" s="42">
        <f>E34+E35+E36+E37+E38+E39+E40+E41+E42+E44</f>
        <v>24907.73</v>
      </c>
      <c r="F45" s="51">
        <f t="shared" si="1"/>
        <v>139592.27</v>
      </c>
    </row>
    <row r="46" spans="1:6" ht="15" customHeight="1">
      <c r="A46" s="67" t="s">
        <v>148</v>
      </c>
      <c r="B46" s="53"/>
      <c r="C46" s="54" t="s">
        <v>149</v>
      </c>
      <c r="D46" s="42"/>
      <c r="E46" s="55"/>
      <c r="F46" s="51"/>
    </row>
    <row r="47" spans="1:6" ht="24.75" customHeight="1">
      <c r="A47" s="28" t="s">
        <v>111</v>
      </c>
      <c r="B47" s="56">
        <v>200</v>
      </c>
      <c r="C47" s="26" t="s">
        <v>150</v>
      </c>
      <c r="D47" s="21">
        <f>D48+D49</f>
        <v>96700</v>
      </c>
      <c r="E47" s="21">
        <f>E48+E49</f>
        <v>9465.16</v>
      </c>
      <c r="F47" s="51">
        <f>D47-E47</f>
        <v>87234.84</v>
      </c>
    </row>
    <row r="48" spans="1:6" ht="29.25" customHeight="1">
      <c r="A48" s="28" t="s">
        <v>111</v>
      </c>
      <c r="B48" s="68">
        <v>200</v>
      </c>
      <c r="C48" s="26" t="s">
        <v>151</v>
      </c>
      <c r="D48" s="21">
        <v>74300</v>
      </c>
      <c r="E48" s="22">
        <v>7780</v>
      </c>
      <c r="F48" s="51">
        <f>D48-E48</f>
        <v>66520</v>
      </c>
    </row>
    <row r="49" spans="1:6" ht="29.25" customHeight="1">
      <c r="A49" s="28" t="s">
        <v>116</v>
      </c>
      <c r="B49" s="68">
        <v>200</v>
      </c>
      <c r="C49" s="26" t="s">
        <v>152</v>
      </c>
      <c r="D49" s="21">
        <v>22400</v>
      </c>
      <c r="E49" s="22">
        <v>1685.16</v>
      </c>
      <c r="F49" s="51">
        <f>D49-E49</f>
        <v>20714.84</v>
      </c>
    </row>
    <row r="50" spans="1:6" ht="29.25" customHeight="1">
      <c r="A50" s="33" t="s">
        <v>153</v>
      </c>
      <c r="B50" s="68">
        <v>200</v>
      </c>
      <c r="C50" s="26" t="s">
        <v>154</v>
      </c>
      <c r="D50" s="21">
        <v>0</v>
      </c>
      <c r="E50" s="22">
        <v>0</v>
      </c>
      <c r="F50" s="51">
        <f>D50-E50</f>
        <v>0</v>
      </c>
    </row>
    <row r="51" spans="1:6" ht="15" customHeight="1">
      <c r="A51" s="69" t="s">
        <v>121</v>
      </c>
      <c r="B51" s="70"/>
      <c r="C51" s="54" t="s">
        <v>155</v>
      </c>
      <c r="D51" s="42">
        <f>D47+D50</f>
        <v>96700</v>
      </c>
      <c r="E51" s="42">
        <f>E47+E50</f>
        <v>9465.16</v>
      </c>
      <c r="F51" s="51">
        <f>D51-E51</f>
        <v>87234.84</v>
      </c>
    </row>
    <row r="52" spans="1:6" ht="25.5" customHeight="1" hidden="1">
      <c r="A52" s="28"/>
      <c r="B52" s="68"/>
      <c r="C52" s="26"/>
      <c r="D52" s="21" t="s">
        <v>156</v>
      </c>
      <c r="E52" s="22"/>
      <c r="F52" s="51"/>
    </row>
    <row r="53" spans="1:6" ht="25.5" customHeight="1" hidden="1">
      <c r="A53" s="28" t="s">
        <v>157</v>
      </c>
      <c r="B53" s="68"/>
      <c r="C53" s="26" t="s">
        <v>158</v>
      </c>
      <c r="D53" s="21">
        <v>19200</v>
      </c>
      <c r="E53" s="22"/>
      <c r="F53" s="51"/>
    </row>
    <row r="54" spans="1:6" ht="25.5" customHeight="1">
      <c r="A54" s="46" t="s">
        <v>159</v>
      </c>
      <c r="B54" s="68"/>
      <c r="C54" s="145" t="s">
        <v>259</v>
      </c>
      <c r="D54" s="21"/>
      <c r="E54" s="22"/>
      <c r="F54" s="51"/>
    </row>
    <row r="55" spans="1:6" ht="36.75" customHeight="1">
      <c r="A55" s="28" t="s">
        <v>262</v>
      </c>
      <c r="B55" s="68">
        <v>200</v>
      </c>
      <c r="C55" s="26" t="s">
        <v>260</v>
      </c>
      <c r="D55" s="21">
        <v>70000</v>
      </c>
      <c r="E55" s="22">
        <v>0</v>
      </c>
      <c r="F55" s="51">
        <f>D55-E55</f>
        <v>70000</v>
      </c>
    </row>
    <row r="56" spans="1:6" ht="25.5" customHeight="1">
      <c r="A56" s="52" t="s">
        <v>121</v>
      </c>
      <c r="B56" s="53"/>
      <c r="C56" s="54" t="s">
        <v>261</v>
      </c>
      <c r="D56" s="42">
        <f>D55</f>
        <v>70000</v>
      </c>
      <c r="E56" s="42">
        <f>E55</f>
        <v>0</v>
      </c>
      <c r="F56" s="51">
        <f>D56-E56</f>
        <v>70000</v>
      </c>
    </row>
    <row r="57" spans="1:6" ht="15" customHeight="1" hidden="1">
      <c r="A57" s="28"/>
      <c r="B57" s="35"/>
      <c r="C57" s="63" t="s">
        <v>160</v>
      </c>
      <c r="D57" s="57">
        <v>30000</v>
      </c>
      <c r="E57" s="57"/>
      <c r="F57" s="51"/>
    </row>
    <row r="58" spans="1:6" ht="15" customHeight="1" hidden="1">
      <c r="A58" s="28"/>
      <c r="B58" s="35"/>
      <c r="C58" s="63" t="s">
        <v>161</v>
      </c>
      <c r="D58" s="57">
        <v>8000</v>
      </c>
      <c r="E58" s="57"/>
      <c r="F58" s="51"/>
    </row>
    <row r="59" spans="1:6" ht="15" customHeight="1">
      <c r="A59" s="46" t="s">
        <v>162</v>
      </c>
      <c r="B59" s="35"/>
      <c r="C59" s="73" t="s">
        <v>163</v>
      </c>
      <c r="D59" s="57"/>
      <c r="E59" s="57"/>
      <c r="F59" s="51"/>
    </row>
    <row r="60" spans="1:6" ht="30.75" customHeight="1">
      <c r="A60" s="28" t="s">
        <v>118</v>
      </c>
      <c r="B60" s="35">
        <v>200</v>
      </c>
      <c r="C60" s="63" t="s">
        <v>238</v>
      </c>
      <c r="D60" s="57">
        <v>80000</v>
      </c>
      <c r="E60" s="57">
        <v>0</v>
      </c>
      <c r="F60" s="51">
        <f>D60-E60</f>
        <v>80000</v>
      </c>
    </row>
    <row r="61" spans="1:6" ht="36.75" customHeight="1">
      <c r="A61" s="28" t="s">
        <v>118</v>
      </c>
      <c r="B61" s="35">
        <v>200</v>
      </c>
      <c r="C61" s="63" t="s">
        <v>263</v>
      </c>
      <c r="D61" s="57">
        <v>72200</v>
      </c>
      <c r="E61" s="57">
        <v>31932.43</v>
      </c>
      <c r="F61" s="51">
        <f aca="true" t="shared" si="2" ref="F61:F82">D61-E61</f>
        <v>40267.57</v>
      </c>
    </row>
    <row r="62" spans="1:6" ht="21" customHeight="1" hidden="1">
      <c r="A62" s="28" t="s">
        <v>118</v>
      </c>
      <c r="B62" s="72"/>
      <c r="C62" s="63" t="s">
        <v>164</v>
      </c>
      <c r="D62" s="57">
        <v>10000</v>
      </c>
      <c r="E62" s="74"/>
      <c r="F62" s="51">
        <f t="shared" si="2"/>
        <v>10000</v>
      </c>
    </row>
    <row r="63" spans="1:6" ht="33.75">
      <c r="A63" s="28" t="s">
        <v>118</v>
      </c>
      <c r="B63" s="72">
        <v>200</v>
      </c>
      <c r="C63" s="63" t="s">
        <v>239</v>
      </c>
      <c r="D63" s="57">
        <v>157600</v>
      </c>
      <c r="E63" s="76">
        <v>0</v>
      </c>
      <c r="F63" s="51">
        <f>D63-E63</f>
        <v>157600</v>
      </c>
    </row>
    <row r="64" spans="1:6" ht="33.75">
      <c r="A64" s="28" t="s">
        <v>118</v>
      </c>
      <c r="B64" s="72">
        <v>200</v>
      </c>
      <c r="C64" s="63" t="s">
        <v>240</v>
      </c>
      <c r="D64" s="57">
        <v>0</v>
      </c>
      <c r="E64" s="76">
        <v>0</v>
      </c>
      <c r="F64" s="51">
        <f>D64-E64</f>
        <v>0</v>
      </c>
    </row>
    <row r="65" spans="1:6" ht="41.25" customHeight="1">
      <c r="A65" s="28" t="s">
        <v>118</v>
      </c>
      <c r="B65" s="72">
        <v>200</v>
      </c>
      <c r="C65" s="63" t="s">
        <v>241</v>
      </c>
      <c r="D65" s="57">
        <v>500</v>
      </c>
      <c r="E65" s="76">
        <v>0</v>
      </c>
      <c r="F65" s="51">
        <f t="shared" si="2"/>
        <v>500</v>
      </c>
    </row>
    <row r="66" spans="1:6" ht="15" customHeight="1">
      <c r="A66" s="71" t="s">
        <v>121</v>
      </c>
      <c r="B66" s="72"/>
      <c r="C66" s="73" t="s">
        <v>165</v>
      </c>
      <c r="D66" s="74">
        <f>D60+D61+D63+D65</f>
        <v>310300</v>
      </c>
      <c r="E66" s="74">
        <f>E60+E61+E63+E65</f>
        <v>31932.43</v>
      </c>
      <c r="F66" s="51">
        <f t="shared" si="2"/>
        <v>278367.57</v>
      </c>
    </row>
    <row r="67" spans="1:6" ht="15" customHeight="1">
      <c r="A67" s="46" t="s">
        <v>166</v>
      </c>
      <c r="B67" s="72"/>
      <c r="C67" s="73" t="s">
        <v>167</v>
      </c>
      <c r="D67" s="74"/>
      <c r="E67" s="74"/>
      <c r="F67" s="51"/>
    </row>
    <row r="68" spans="1:6" ht="33.75">
      <c r="A68" s="28" t="s">
        <v>118</v>
      </c>
      <c r="B68" s="72">
        <v>200</v>
      </c>
      <c r="C68" s="75" t="s">
        <v>168</v>
      </c>
      <c r="D68" s="76">
        <v>3000</v>
      </c>
      <c r="E68" s="76">
        <v>0</v>
      </c>
      <c r="F68" s="51">
        <f t="shared" si="2"/>
        <v>3000</v>
      </c>
    </row>
    <row r="69" spans="1:6" ht="15" customHeight="1">
      <c r="A69" s="71" t="s">
        <v>121</v>
      </c>
      <c r="B69" s="72"/>
      <c r="C69" s="77" t="s">
        <v>169</v>
      </c>
      <c r="D69" s="74">
        <f>D68</f>
        <v>3000</v>
      </c>
      <c r="E69" s="74">
        <f>E68</f>
        <v>0</v>
      </c>
      <c r="F69" s="51">
        <f t="shared" si="2"/>
        <v>3000</v>
      </c>
    </row>
    <row r="70" spans="1:6" ht="15" customHeight="1">
      <c r="A70" s="46" t="s">
        <v>170</v>
      </c>
      <c r="B70" s="72"/>
      <c r="C70" s="73" t="s">
        <v>171</v>
      </c>
      <c r="D70" s="74"/>
      <c r="E70" s="74"/>
      <c r="F70" s="51"/>
    </row>
    <row r="71" spans="1:6" ht="33.75">
      <c r="A71" s="28" t="s">
        <v>172</v>
      </c>
      <c r="B71" s="72">
        <v>200</v>
      </c>
      <c r="C71" s="75" t="s">
        <v>173</v>
      </c>
      <c r="D71" s="76">
        <v>150800</v>
      </c>
      <c r="E71" s="76">
        <v>25604.4</v>
      </c>
      <c r="F71" s="51">
        <f t="shared" si="2"/>
        <v>125195.6</v>
      </c>
    </row>
    <row r="72" spans="1:6" ht="15" customHeight="1">
      <c r="A72" s="71" t="s">
        <v>121</v>
      </c>
      <c r="B72" s="72"/>
      <c r="C72" s="77" t="s">
        <v>174</v>
      </c>
      <c r="D72" s="78">
        <f>D71</f>
        <v>150800</v>
      </c>
      <c r="E72" s="74">
        <f>E71</f>
        <v>25604.4</v>
      </c>
      <c r="F72" s="51">
        <f t="shared" si="2"/>
        <v>125195.6</v>
      </c>
    </row>
    <row r="73" spans="1:6" ht="15" customHeight="1">
      <c r="A73" s="46" t="s">
        <v>175</v>
      </c>
      <c r="B73" s="72"/>
      <c r="C73" s="73" t="s">
        <v>176</v>
      </c>
      <c r="D73" s="74"/>
      <c r="E73" s="74"/>
      <c r="F73" s="51"/>
    </row>
    <row r="74" spans="1:6" ht="33.75">
      <c r="A74" s="28" t="s">
        <v>118</v>
      </c>
      <c r="B74" s="35">
        <v>200</v>
      </c>
      <c r="C74" s="63" t="s">
        <v>244</v>
      </c>
      <c r="D74" s="57">
        <v>1000</v>
      </c>
      <c r="E74" s="57">
        <v>0</v>
      </c>
      <c r="F74" s="51">
        <f t="shared" si="2"/>
        <v>1000</v>
      </c>
    </row>
    <row r="75" spans="1:6" ht="14.25" hidden="1">
      <c r="A75" s="28" t="s">
        <v>125</v>
      </c>
      <c r="B75" s="35"/>
      <c r="C75" s="63" t="s">
        <v>177</v>
      </c>
      <c r="D75" s="57" t="s">
        <v>178</v>
      </c>
      <c r="E75" s="57"/>
      <c r="F75" s="51">
        <f t="shared" si="2"/>
        <v>3000</v>
      </c>
    </row>
    <row r="76" spans="1:6" ht="22.5" customHeight="1">
      <c r="A76" s="28" t="s">
        <v>121</v>
      </c>
      <c r="B76" s="72"/>
      <c r="C76" s="73" t="s">
        <v>179</v>
      </c>
      <c r="D76" s="74">
        <f>D74</f>
        <v>1000</v>
      </c>
      <c r="E76" s="74">
        <f>E74</f>
        <v>0</v>
      </c>
      <c r="F76" s="51">
        <f t="shared" si="2"/>
        <v>1000</v>
      </c>
    </row>
    <row r="77" spans="1:6" ht="22.5" customHeight="1">
      <c r="A77" s="46" t="s">
        <v>180</v>
      </c>
      <c r="B77" s="72"/>
      <c r="C77" s="73" t="s">
        <v>181</v>
      </c>
      <c r="D77" s="74"/>
      <c r="E77" s="74"/>
      <c r="F77" s="51"/>
    </row>
    <row r="78" spans="1:6" ht="20.25" customHeight="1">
      <c r="A78" s="33" t="s">
        <v>182</v>
      </c>
      <c r="B78" s="72">
        <v>200</v>
      </c>
      <c r="C78" s="63" t="s">
        <v>242</v>
      </c>
      <c r="D78" s="57">
        <v>3018600</v>
      </c>
      <c r="E78" s="57">
        <v>435000</v>
      </c>
      <c r="F78" s="51">
        <f t="shared" si="2"/>
        <v>2583600</v>
      </c>
    </row>
    <row r="79" spans="1:6" ht="33.75">
      <c r="A79" s="28" t="s">
        <v>118</v>
      </c>
      <c r="B79" s="72">
        <v>200</v>
      </c>
      <c r="C79" s="63" t="s">
        <v>267</v>
      </c>
      <c r="D79" s="57">
        <v>20000</v>
      </c>
      <c r="E79" s="57">
        <v>0</v>
      </c>
      <c r="F79" s="51">
        <f t="shared" si="2"/>
        <v>20000</v>
      </c>
    </row>
    <row r="80" spans="1:6" ht="33.75">
      <c r="A80" s="28" t="s">
        <v>118</v>
      </c>
      <c r="B80" s="72">
        <v>200</v>
      </c>
      <c r="C80" s="63" t="s">
        <v>247</v>
      </c>
      <c r="D80" s="57">
        <v>0</v>
      </c>
      <c r="E80" s="57">
        <v>0</v>
      </c>
      <c r="F80" s="51">
        <f t="shared" si="2"/>
        <v>0</v>
      </c>
    </row>
    <row r="81" spans="1:6" ht="32.25" customHeight="1">
      <c r="A81" s="28" t="s">
        <v>118</v>
      </c>
      <c r="B81" s="72">
        <v>200</v>
      </c>
      <c r="C81" s="63" t="s">
        <v>248</v>
      </c>
      <c r="D81" s="57">
        <v>0</v>
      </c>
      <c r="E81" s="57">
        <v>0</v>
      </c>
      <c r="F81" s="51">
        <f t="shared" si="2"/>
        <v>0</v>
      </c>
    </row>
    <row r="82" spans="1:6" ht="15" customHeight="1">
      <c r="A82" s="72" t="s">
        <v>121</v>
      </c>
      <c r="B82" s="35"/>
      <c r="C82" s="73" t="s">
        <v>183</v>
      </c>
      <c r="D82" s="74">
        <f>D78+D79+D80+D81</f>
        <v>3038600</v>
      </c>
      <c r="E82" s="74">
        <f>E78+E80+E79+E81</f>
        <v>435000</v>
      </c>
      <c r="F82" s="51">
        <f t="shared" si="2"/>
        <v>2603600</v>
      </c>
    </row>
    <row r="83" spans="1:6" ht="12.75">
      <c r="A83" s="79"/>
      <c r="B83" s="35"/>
      <c r="C83" s="36"/>
      <c r="D83" s="36"/>
      <c r="E83" s="36"/>
      <c r="F83" s="80"/>
    </row>
    <row r="84" spans="1:6" ht="25.5" customHeight="1">
      <c r="A84" s="81" t="s">
        <v>184</v>
      </c>
      <c r="B84" s="82">
        <v>450</v>
      </c>
      <c r="C84" s="36"/>
      <c r="D84" s="83" t="s">
        <v>269</v>
      </c>
      <c r="E84" s="84" t="s">
        <v>274</v>
      </c>
      <c r="F84" s="85" t="s">
        <v>33</v>
      </c>
    </row>
    <row r="85" ht="12.75">
      <c r="C85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7" t="s">
        <v>185</v>
      </c>
      <c r="F1" s="197"/>
    </row>
    <row r="2" spans="1:6" ht="15">
      <c r="A2" s="193" t="s">
        <v>186</v>
      </c>
      <c r="B2" s="193"/>
      <c r="C2" s="193"/>
      <c r="D2" s="193"/>
      <c r="E2" s="193"/>
      <c r="F2" s="193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4" t="s">
        <v>187</v>
      </c>
      <c r="D4" s="194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4"/>
      <c r="D5" s="194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4"/>
      <c r="D6" s="194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269</v>
      </c>
      <c r="E8" s="199">
        <f>E32</f>
        <v>859629.78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 thickBot="1">
      <c r="A32" s="79" t="s">
        <v>201</v>
      </c>
      <c r="B32" s="25" t="s">
        <v>202</v>
      </c>
      <c r="C32" s="91"/>
      <c r="D32" s="91" t="s">
        <v>269</v>
      </c>
      <c r="E32" s="198">
        <f>E33-E35</f>
        <v>859629.78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268</v>
      </c>
      <c r="E33" s="140">
        <v>1812992.09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268</v>
      </c>
      <c r="E35" s="104" t="s">
        <v>273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195" t="s">
        <v>243</v>
      </c>
      <c r="F38" s="195"/>
    </row>
    <row r="39" spans="1:6" ht="10.5" customHeight="1">
      <c r="A39" s="111"/>
      <c r="B39" s="37"/>
      <c r="C39" s="4" t="s">
        <v>207</v>
      </c>
      <c r="D39" s="38"/>
      <c r="E39" s="196" t="s">
        <v>208</v>
      </c>
      <c r="F39" s="196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195" t="s">
        <v>210</v>
      </c>
      <c r="F41" s="195"/>
    </row>
    <row r="42" spans="1:6" ht="10.5" customHeight="1">
      <c r="A42" s="111" t="s">
        <v>211</v>
      </c>
      <c r="B42" s="37"/>
      <c r="C42" s="4" t="s">
        <v>207</v>
      </c>
      <c r="D42" s="38"/>
      <c r="E42" s="196" t="s">
        <v>208</v>
      </c>
      <c r="F42" s="196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195" t="s">
        <v>213</v>
      </c>
      <c r="F44" s="195"/>
    </row>
    <row r="45" spans="1:6" ht="9.75" customHeight="1">
      <c r="A45" s="3"/>
      <c r="B45" s="37"/>
      <c r="C45" s="4" t="s">
        <v>207</v>
      </c>
      <c r="D45" s="38"/>
      <c r="E45" s="196" t="s">
        <v>208</v>
      </c>
      <c r="F45" s="196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skorikova</cp:lastModifiedBy>
  <cp:lastPrinted>2022-03-02T13:36:08Z</cp:lastPrinted>
  <dcterms:modified xsi:type="dcterms:W3CDTF">2022-03-02T13:36:46Z</dcterms:modified>
  <cp:category/>
  <cp:version/>
  <cp:contentType/>
  <cp:contentStatus/>
</cp:coreProperties>
</file>