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5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'Лист1'!$A$1:$G$66</definedName>
  </definedNames>
  <calcPr fullCalcOnLoad="1"/>
</workbook>
</file>

<file path=xl/sharedStrings.xml><?xml version="1.0" encoding="utf-8"?>
<sst xmlns="http://schemas.openxmlformats.org/spreadsheetml/2006/main" count="394" uniqueCount="285">
  <si>
    <t>ОТЧЕТ ОБ ИСПОЛНЕНИИ БЮДЖЕТА</t>
  </si>
  <si>
    <t>КОДЫ</t>
  </si>
  <si>
    <t xml:space="preserve">Форма по ОКУД </t>
  </si>
  <si>
    <t>0503117</t>
  </si>
  <si>
    <t xml:space="preserve">                              на  1  марта  2023 г.</t>
  </si>
  <si>
    <t xml:space="preserve">            Дата</t>
  </si>
  <si>
    <t>01.03.2023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</si>
  <si>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</si>
  <si>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</si>
  <si>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</si>
  <si>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</si>
  <si>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</si>
  <si>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</si>
  <si>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</si>
  <si>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</si>
  <si>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</si>
  <si>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</si>
  <si>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</si>
  <si>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</si>
  <si>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</si>
  <si>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</si>
  <si>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</si>
  <si>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</si>
  <si>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</si>
  <si>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</si>
  <si>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</si>
  <si>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</si>
  <si>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</si>
  <si>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</si>
  <si>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</si>
  <si>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</si>
  <si>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</si>
  <si>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</si>
  <si>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</si>
  <si>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</si>
  <si>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</si>
  <si>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</si>
  <si>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</si>
  <si>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</si>
  <si>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</si>
  <si>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</si>
  <si>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</si>
  <si>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</si>
  <si>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</si>
  <si>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</si>
  <si>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</si>
  <si>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</si>
  <si>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</si>
  <si>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</si>
  <si>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</si>
  <si>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(прочие поступления)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</si>
  <si>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</si>
  <si>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</si>
  <si>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</si>
  <si>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</si>
  <si>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</si>
  <si>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182 1 01 02020 01 3000 110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</si>
  <si>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</si>
  <si>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182 10102030010000110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</si>
  <si>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</si>
  <si>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</si>
  <si>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</si>
  <si>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</si>
  <si>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</si>
  <si>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</si>
  <si>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</si>
  <si>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</si>
  <si>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</si>
  <si>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</si>
  <si>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(пени по соответствующему платежу)</t>
  </si>
  <si>
    <t>182 1 05 03010 01 4000 110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</si>
  <si>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</si>
  <si>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</si>
  <si>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</si>
  <si>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</si>
  <si>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</si>
  <si>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</si>
  <si>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</si>
  <si>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</si>
  <si>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</si>
  <si>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</si>
  <si>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</si>
  <si>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</si>
  <si>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</si>
  <si>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</si>
  <si>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</si>
  <si>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</si>
  <si>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</si>
  <si>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</si>
  <si>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</si>
  <si>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</si>
  <si>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</si>
  <si>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</si>
  <si>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</si>
  <si>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952 1 11 05035 10 0000 120</t>
  </si>
  <si>
    <t>952 1 11 05075 10 0000 120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</si>
  <si>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</si>
  <si>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</si>
  <si>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</si>
  <si>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</si>
  <si>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</si>
  <si>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</si>
  <si>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</si>
  <si>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</si>
  <si>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 xml:space="preserve">ШТРАФЫ </t>
  </si>
  <si>
    <t>000 1 16 00000 00 0000 000</t>
  </si>
  <si>
    <t xml:space="preserve">802 1 16 02020 02 0000 140 </t>
  </si>
  <si>
    <t>951 1 16 07090 10 0000 140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</si>
  <si>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</si>
  <si>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</si>
  <si>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</si>
  <si>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</si>
  <si>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</si>
  <si>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</si>
  <si>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</si>
  <si>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</si>
  <si>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951 2 02 15001 10 0000 150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</si>
  <si>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</si>
  <si>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</si>
  <si>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</si>
  <si>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951 2 02 35118 10 0000 150</t>
  </si>
  <si>
    <t>Субвенции бюджетам поселений на выполнение передаваемых полномочий субъектов Российской Федерации</t>
  </si>
  <si>
    <t>951 2 02 30024 10 0000 150</t>
  </si>
  <si>
    <t>Прочие межбюджетные трансферты, передаваемые бюджетам поселений</t>
  </si>
  <si>
    <t>951 2 02 40014 10 0000 150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</si>
  <si>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</si>
  <si>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951 2 02 04052 10 0000 150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</si>
  <si>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</si>
  <si>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</si>
  <si>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</si>
  <si>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</si>
  <si>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</si>
  <si>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</si>
  <si>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</si>
  <si>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</si>
  <si>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</si>
  <si>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</si>
  <si>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</si>
  <si>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</si>
  <si>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</si>
  <si>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</si>
  <si>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</si>
  <si>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</si>
  <si>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</si>
  <si>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</si>
  <si>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</si>
  <si>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951 0104 0520000190  247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</si>
  <si>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</si>
  <si>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</si>
  <si>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</si>
  <si>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</si>
  <si>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</si>
  <si>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</si>
  <si>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</si>
  <si>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</si>
  <si>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</si>
  <si>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</si>
  <si>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</si>
  <si>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</si>
  <si>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</si>
  <si>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0107</t>
  </si>
  <si>
    <t>Обеспечение проведения выборов и референдумов</t>
  </si>
  <si>
    <t>951 0107 9990090350 880</t>
  </si>
  <si>
    <t>Резервные фонд</t>
  </si>
  <si>
    <t>0111</t>
  </si>
  <si>
    <t>951 0111 9910090100 870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</si>
  <si>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</si>
  <si>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</si>
  <si>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</si>
  <si>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</si>
  <si>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</si>
  <si>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</si>
  <si>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</si>
  <si>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</si>
  <si>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</si>
  <si>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</si>
  <si>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</si>
  <si>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</si>
  <si>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</si>
  <si>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</si>
  <si>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951 0113 10100251100 244 </t>
  </si>
  <si>
    <t xml:space="preserve">951 0113 9910021010 244 </t>
  </si>
  <si>
    <t>951 0113 0000000 000 000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</si>
  <si>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</si>
  <si>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</si>
  <si>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</si>
  <si>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</si>
  <si>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</si>
  <si>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</si>
  <si>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</si>
  <si>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</si>
  <si>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</si>
  <si>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</si>
  <si>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</si>
  <si>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</si>
  <si>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0310</t>
  </si>
  <si>
    <t>Обеспечение пожарной безопасности</t>
  </si>
  <si>
    <t>951 0310 0110021670 244</t>
  </si>
  <si>
    <t xml:space="preserve">951 0310 0000000000 000 </t>
  </si>
  <si>
    <t>952 0503 0202502 244 225</t>
  </si>
  <si>
    <t>952 0503 0202502 244 340</t>
  </si>
  <si>
    <t>Благоустройство</t>
  </si>
  <si>
    <t>0503</t>
  </si>
  <si>
    <t>951 0503 0220025020 244</t>
  </si>
  <si>
    <t xml:space="preserve">951 0503 0220025020 247 </t>
  </si>
  <si>
    <t>951 0503 0802808 244 340</t>
  </si>
  <si>
    <t xml:space="preserve">951 0503 0220025030 244 </t>
  </si>
  <si>
    <t xml:space="preserve">951 0503 0220086370 244 </t>
  </si>
  <si>
    <t xml:space="preserve">951 0503 0810028080 244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</si>
  <si>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</si>
  <si>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</si>
  <si>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</si>
  <si>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</si>
  <si>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</si>
  <si>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</si>
  <si>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</si>
  <si>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</si>
  <si>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</si>
  <si>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</si>
  <si>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</si>
  <si>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</si>
  <si>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951 1101 0620021950 244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</si>
  <si>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</si>
  <si>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</si>
  <si>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</si>
  <si>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</si>
  <si>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</si>
  <si>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</si>
  <si>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951 0801 0310000590 611 </t>
  </si>
  <si>
    <t>951 0801 0310025130 414</t>
  </si>
  <si>
    <t>951 0801 0310000590 244</t>
  </si>
  <si>
    <t>951 0801 0310025100 244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</si>
  <si>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</si>
  <si>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</si>
  <si>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</si>
  <si>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</si>
  <si>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</si>
  <si>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</si>
  <si>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</si>
  <si>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>-363000,00</t>
  </si>
  <si>
    <t>796569,09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</si>
  <si>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</si>
  <si>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</si>
  <si>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</si>
  <si>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</si>
  <si>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 xml:space="preserve">Источники внешнего финансирования бюджета </t>
  </si>
  <si>
    <t>620</t>
  </si>
  <si>
    <t>Изменение остатков средств</t>
  </si>
  <si>
    <t>700</t>
  </si>
  <si>
    <t>951 01 00 00 00 00 0000 000</t>
  </si>
  <si>
    <t>Увеличение остатков средств</t>
  </si>
  <si>
    <t>710</t>
  </si>
  <si>
    <t>951 01 05 00 00 00 0000 500</t>
  </si>
  <si>
    <t>-10064300,00</t>
  </si>
  <si>
    <t>Увеличение прочих остатков  средств бюджетов</t>
  </si>
  <si>
    <t>7101</t>
  </si>
  <si>
    <t>951 01 05 02 00 00 0000 500</t>
  </si>
  <si>
    <t>Увеличение прочих остатков денежных средств бюджетов</t>
  </si>
  <si>
    <t>7102</t>
  </si>
  <si>
    <t>951 01 05 02 01 00 0000 510</t>
  </si>
  <si>
    <t>Увеличение прочих остатков денежных средств бюджетов сельских поселений</t>
  </si>
  <si>
    <t>7103</t>
  </si>
  <si>
    <t>951 01 05 02 01 10 0000 510</t>
  </si>
  <si>
    <t>720</t>
  </si>
  <si>
    <t>951 01 05 00 03 00 0000 600</t>
  </si>
  <si>
    <t>10427300,00</t>
  </si>
  <si>
    <t>1034268,10</t>
  </si>
  <si>
    <t>Уменьшение прочих остатков  средств бюджетов</t>
  </si>
  <si>
    <t>7201</t>
  </si>
  <si>
    <t>951 01 05 02 03 00 0000 600</t>
  </si>
  <si>
    <t>Уменьшение прочих остатков денежных средств бюджетов</t>
  </si>
  <si>
    <t>7202</t>
  </si>
  <si>
    <t>951 01 05 02 01 00 0000 610</t>
  </si>
  <si>
    <t>Уменьшение прочих остатков денежных средств бюджетов сельских поселений</t>
  </si>
  <si>
    <t>7203</t>
  </si>
  <si>
    <t>951 01 05 02 01 10 0000 610</t>
  </si>
  <si>
    <t xml:space="preserve"> Руководитель  </t>
  </si>
  <si>
    <t>А.И.Скориков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</si>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</sst>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₽&quot;_-;\-* #,##0.00\ &quot;₽&quot;_-;_-* &quot;-&quot;??\ &quot;₽&quot;_-;_-@_-"/>
    <numFmt numFmtId="177" formatCode="_-* #,##0\ &quot;₽&quot;_-;\-* #,##0\ &quot;₽&quot;_-;_-* &quot;-&quot;\ &quot;₽&quot;_-;_-@_-"/>
    <numFmt numFmtId="178" formatCode="_-* #,##0\ _₽_-;\-* #,##0\ _₽_-;_-* &quot;-&quot;\ _₽_-;_-@_-"/>
    <numFmt numFmtId="179" formatCode="_-* #,##0.00\ _₽_-;\-* #,##0.00\ _₽_-;_-* &quot;-&quot;??\ _₽_-;_-@_-"/>
  </numFmts>
  <fonts count="38">
    <font>
      <sz val="10"/>
      <name val="Arial Cyr"/>
      <family val="2"/>
    </font>
    <font>
      <sz val="11"/>
      <name val="Calibri"/>
      <family val="2"/>
    </font>
    <font>
      <sz val="6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11"/>
      <name val="Arial Cyr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177" fontId="16" fillId="0" borderId="0" applyFill="0" applyBorder="0" applyAlignment="0" applyProtection="0"/>
    <xf numFmtId="0" fontId="19" fillId="3" borderId="0" applyNumberFormat="0" applyBorder="0" applyAlignment="0" applyProtection="0"/>
    <xf numFmtId="0" fontId="18" fillId="2" borderId="0" applyNumberFormat="0" applyBorder="0" applyAlignment="0" applyProtection="0"/>
    <xf numFmtId="178" fontId="16" fillId="0" borderId="0" applyFill="0" applyBorder="0" applyAlignment="0" applyProtection="0"/>
    <xf numFmtId="176" fontId="16" fillId="0" borderId="0" applyFill="0" applyBorder="0" applyAlignment="0" applyProtection="0"/>
    <xf numFmtId="179" fontId="16" fillId="0" borderId="0" applyFill="0" applyBorder="0" applyAlignment="0" applyProtection="0"/>
    <xf numFmtId="0" fontId="19" fillId="4" borderId="0" applyNumberFormat="0" applyBorder="0" applyAlignment="0" applyProtection="0"/>
    <xf numFmtId="9" fontId="16" fillId="0" borderId="0" applyFill="0" applyBorder="0" applyAlignment="0" applyProtection="0"/>
    <xf numFmtId="0" fontId="19" fillId="5" borderId="0" applyNumberFormat="0" applyBorder="0" applyAlignment="0" applyProtection="0"/>
    <xf numFmtId="0" fontId="28" fillId="0" borderId="1" applyNumberFormat="0" applyFill="0" applyAlignment="0" applyProtection="0"/>
    <xf numFmtId="0" fontId="25" fillId="6" borderId="2" applyNumberFormat="0" applyAlignment="0" applyProtection="0"/>
    <xf numFmtId="0" fontId="3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35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6" fillId="9" borderId="7" applyNumberFormat="0" applyAlignment="0" applyProtection="0"/>
    <xf numFmtId="0" fontId="31" fillId="10" borderId="8" applyNumberFormat="0" applyAlignment="0" applyProtection="0"/>
    <xf numFmtId="0" fontId="34" fillId="6" borderId="7" applyNumberFormat="0" applyAlignment="0" applyProtection="0"/>
    <xf numFmtId="0" fontId="33" fillId="0" borderId="9" applyNumberFormat="0" applyFill="0" applyAlignment="0" applyProtection="0"/>
    <xf numFmtId="0" fontId="17" fillId="5" borderId="0" applyNumberFormat="0" applyBorder="0" applyAlignment="0" applyProtection="0"/>
    <xf numFmtId="0" fontId="20" fillId="11" borderId="0" applyNumberFormat="0" applyBorder="0" applyAlignment="0" applyProtection="0"/>
    <xf numFmtId="0" fontId="22" fillId="12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9" fillId="7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left" wrapText="1"/>
    </xf>
    <xf numFmtId="49" fontId="5" fillId="0" borderId="31" xfId="0" applyNumberFormat="1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 wrapText="1"/>
    </xf>
    <xf numFmtId="49" fontId="3" fillId="0" borderId="3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39" xfId="0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4" fontId="4" fillId="0" borderId="22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center"/>
    </xf>
    <xf numFmtId="0" fontId="3" fillId="0" borderId="41" xfId="0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7" fillId="0" borderId="43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6" fillId="0" borderId="44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right" wrapText="1"/>
    </xf>
    <xf numFmtId="4" fontId="9" fillId="0" borderId="12" xfId="0" applyNumberFormat="1" applyFont="1" applyBorder="1" applyAlignment="1">
      <alignment horizontal="right"/>
    </xf>
    <xf numFmtId="4" fontId="8" fillId="0" borderId="43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right" wrapText="1"/>
    </xf>
    <xf numFmtId="4" fontId="8" fillId="0" borderId="30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0" fontId="3" fillId="0" borderId="42" xfId="0" applyFont="1" applyBorder="1" applyAlignment="1">
      <alignment horizontal="left" wrapText="1"/>
    </xf>
    <xf numFmtId="4" fontId="6" fillId="0" borderId="12" xfId="0" applyNumberFormat="1" applyFont="1" applyBorder="1" applyAlignment="1">
      <alignment horizontal="right"/>
    </xf>
    <xf numFmtId="0" fontId="10" fillId="0" borderId="45" xfId="0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wrapText="1"/>
    </xf>
    <xf numFmtId="0" fontId="3" fillId="0" borderId="46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42" xfId="0" applyBorder="1" applyAlignment="1">
      <alignment horizontal="left"/>
    </xf>
    <xf numFmtId="0" fontId="11" fillId="0" borderId="41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4" fontId="4" fillId="0" borderId="12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4" fontId="11" fillId="0" borderId="49" xfId="0" applyNumberFormat="1" applyFont="1" applyBorder="1" applyAlignment="1">
      <alignment horizontal="center" vertical="center"/>
    </xf>
    <xf numFmtId="4" fontId="11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12" fillId="0" borderId="0" xfId="0" applyNumberFormat="1" applyFont="1" applyAlignment="1">
      <alignment horizontal="right"/>
    </xf>
    <xf numFmtId="49" fontId="12" fillId="0" borderId="5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49" fontId="12" fillId="0" borderId="5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54" xfId="0" applyFont="1" applyBorder="1" applyAlignment="1">
      <alignment horizontal="left"/>
    </xf>
    <xf numFmtId="0" fontId="12" fillId="0" borderId="0" xfId="0" applyFont="1" applyAlignment="1">
      <alignment/>
    </xf>
    <xf numFmtId="49" fontId="12" fillId="0" borderId="55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left" wrapText="1"/>
    </xf>
    <xf numFmtId="49" fontId="12" fillId="0" borderId="40" xfId="0" applyNumberFormat="1" applyFont="1" applyBorder="1" applyAlignment="1">
      <alignment horizontal="center" wrapText="1"/>
    </xf>
    <xf numFmtId="49" fontId="12" fillId="0" borderId="56" xfId="0" applyNumberFormat="1" applyFont="1" applyBorder="1" applyAlignment="1">
      <alignment horizontal="center" wrapText="1"/>
    </xf>
    <xf numFmtId="4" fontId="13" fillId="0" borderId="22" xfId="0" applyNumberFormat="1" applyFont="1" applyBorder="1" applyAlignment="1">
      <alignment horizontal="right"/>
    </xf>
    <xf numFmtId="4" fontId="12" fillId="0" borderId="24" xfId="0" applyNumberFormat="1" applyFont="1" applyBorder="1" applyAlignment="1">
      <alignment horizontal="center"/>
    </xf>
    <xf numFmtId="0" fontId="12" fillId="0" borderId="41" xfId="0" applyFont="1" applyBorder="1" applyAlignment="1">
      <alignment horizontal="left" wrapText="1"/>
    </xf>
    <xf numFmtId="49" fontId="12" fillId="0" borderId="42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14" fillId="0" borderId="43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 horizontal="right" wrapText="1"/>
    </xf>
    <xf numFmtId="49" fontId="14" fillId="0" borderId="43" xfId="0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49" fontId="14" fillId="0" borderId="43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" fontId="14" fillId="0" borderId="12" xfId="0" applyNumberFormat="1" applyFont="1" applyFill="1" applyBorder="1" applyAlignment="1">
      <alignment horizontal="right"/>
    </xf>
    <xf numFmtId="4" fontId="15" fillId="0" borderId="13" xfId="0" applyNumberFormat="1" applyFont="1" applyBorder="1" applyAlignment="1">
      <alignment horizontal="right" wrapText="1"/>
    </xf>
    <xf numFmtId="4" fontId="14" fillId="0" borderId="13" xfId="0" applyNumberFormat="1" applyFont="1" applyBorder="1" applyAlignment="1">
      <alignment horizontal="right" wrapText="1"/>
    </xf>
    <xf numFmtId="4" fontId="14" fillId="0" borderId="13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/>
    </xf>
    <xf numFmtId="0" fontId="14" fillId="0" borderId="57" xfId="0" applyNumberFormat="1" applyFont="1" applyBorder="1" applyAlignment="1">
      <alignment horizontal="left" vertical="center" wrapText="1"/>
    </xf>
    <xf numFmtId="0" fontId="14" fillId="0" borderId="12" xfId="0" applyNumberFormat="1" applyFont="1" applyBorder="1" applyAlignment="1">
      <alignment horizontal="left" vertical="center" wrapText="1"/>
    </xf>
    <xf numFmtId="49" fontId="14" fillId="0" borderId="26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SheetLayoutView="100" workbookViewId="0" topLeftCell="A1">
      <selection activeCell="F65" sqref="F65"/>
    </sheetView>
  </sheetViews>
  <sheetFormatPr defaultColWidth="9.00390625" defaultRowHeight="12.75"/>
  <cols>
    <col min="1" max="1" width="37.25390625" style="126" customWidth="1"/>
    <col min="2" max="2" width="4.75390625" style="126" customWidth="1"/>
    <col min="3" max="3" width="7.00390625" style="126" customWidth="1"/>
    <col min="4" max="4" width="32.00390625" style="126" customWidth="1"/>
    <col min="5" max="5" width="20.75390625" style="127" customWidth="1"/>
    <col min="6" max="6" width="21.625" style="127" customWidth="1"/>
    <col min="7" max="7" width="28.375" style="128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29" t="s">
        <v>0</v>
      </c>
      <c r="B1" s="129"/>
      <c r="C1" s="129"/>
      <c r="D1" s="129"/>
      <c r="E1" s="129"/>
      <c r="F1" s="129"/>
      <c r="G1" s="130" t="s">
        <v>1</v>
      </c>
    </row>
    <row r="2" spans="6:7" ht="13.5" customHeight="1">
      <c r="F2" s="131" t="s">
        <v>2</v>
      </c>
      <c r="G2" s="132" t="s">
        <v>3</v>
      </c>
    </row>
    <row r="3" spans="1:7" ht="12.75" customHeight="1">
      <c r="A3" s="133" t="s">
        <v>4</v>
      </c>
      <c r="B3" s="133"/>
      <c r="C3" s="133"/>
      <c r="D3" s="133"/>
      <c r="E3" s="133"/>
      <c r="F3" s="134" t="s">
        <v>5</v>
      </c>
      <c r="G3" s="135" t="s">
        <v>6</v>
      </c>
    </row>
    <row r="4" spans="1:7" ht="12.75" customHeight="1">
      <c r="A4" s="133"/>
      <c r="B4" s="133"/>
      <c r="C4" s="133"/>
      <c r="D4" s="133"/>
      <c r="E4" s="133"/>
      <c r="F4" s="134"/>
      <c r="G4" s="135" t="s">
        <v>7</v>
      </c>
    </row>
    <row r="5" spans="1:7" ht="12.75" customHeight="1">
      <c r="A5" s="136"/>
      <c r="B5" s="136"/>
      <c r="C5" s="136"/>
      <c r="D5" s="136"/>
      <c r="E5" s="136"/>
      <c r="F5" s="131" t="s">
        <v>8</v>
      </c>
      <c r="G5" s="135" t="s">
        <v>9</v>
      </c>
    </row>
    <row r="6" spans="1:7" ht="15.75" customHeight="1">
      <c r="A6" s="126" t="s">
        <v>10</v>
      </c>
      <c r="B6" s="137" t="s">
        <v>11</v>
      </c>
      <c r="C6" s="137"/>
      <c r="D6" s="137"/>
      <c r="E6" s="138"/>
      <c r="F6" s="131" t="s">
        <v>12</v>
      </c>
      <c r="G6" s="135" t="s">
        <v>13</v>
      </c>
    </row>
    <row r="7" spans="1:7" ht="15.75" customHeight="1">
      <c r="A7" s="139" t="s">
        <v>14</v>
      </c>
      <c r="B7" s="139"/>
      <c r="C7" s="139"/>
      <c r="D7" s="140" t="s">
        <v>15</v>
      </c>
      <c r="E7" s="140"/>
      <c r="F7" s="131" t="s">
        <v>16</v>
      </c>
      <c r="G7" s="135" t="s">
        <v>17</v>
      </c>
    </row>
    <row r="8" spans="1:7" ht="13.5" customHeight="1">
      <c r="A8" s="141" t="s">
        <v>18</v>
      </c>
      <c r="F8" s="131"/>
      <c r="G8" s="135"/>
    </row>
    <row r="9" spans="1:7" ht="13.5" customHeight="1">
      <c r="A9" s="126" t="s">
        <v>19</v>
      </c>
      <c r="F9" s="131"/>
      <c r="G9" s="142" t="s">
        <v>20</v>
      </c>
    </row>
    <row r="10" spans="1:7" ht="13.5" customHeight="1">
      <c r="A10" s="143" t="s">
        <v>21</v>
      </c>
      <c r="B10" s="143"/>
      <c r="C10" s="143"/>
      <c r="D10" s="143"/>
      <c r="E10" s="143"/>
      <c r="F10" s="143"/>
      <c r="G10" s="143"/>
    </row>
    <row r="11" spans="1:7" ht="15.75" customHeight="1">
      <c r="A11" s="137"/>
      <c r="B11" s="137"/>
      <c r="C11" s="144"/>
      <c r="D11" s="144"/>
      <c r="E11" s="138"/>
      <c r="F11" s="138"/>
      <c r="G11" s="145"/>
    </row>
    <row r="12" spans="1:7" ht="13.5" customHeight="1">
      <c r="A12" s="146"/>
      <c r="B12" s="147" t="s">
        <v>22</v>
      </c>
      <c r="C12" s="148" t="s">
        <v>23</v>
      </c>
      <c r="D12" s="148"/>
      <c r="E12" s="148" t="s">
        <v>24</v>
      </c>
      <c r="F12" s="149"/>
      <c r="G12" s="136" t="s">
        <v>25</v>
      </c>
    </row>
    <row r="13" spans="1:7" ht="20.25" customHeight="1">
      <c r="A13" s="147" t="s">
        <v>26</v>
      </c>
      <c r="B13" s="147" t="s">
        <v>27</v>
      </c>
      <c r="C13" s="148"/>
      <c r="D13" s="148"/>
      <c r="E13" s="148"/>
      <c r="F13" s="150" t="s">
        <v>28</v>
      </c>
      <c r="G13" s="151" t="s">
        <v>29</v>
      </c>
    </row>
    <row r="14" spans="1:7" ht="16.5" customHeight="1">
      <c r="A14" s="146"/>
      <c r="B14" s="147" t="s">
        <v>30</v>
      </c>
      <c r="C14" s="148"/>
      <c r="D14" s="148"/>
      <c r="E14" s="148"/>
      <c r="F14" s="150"/>
      <c r="G14" s="151"/>
    </row>
    <row r="15" spans="1:7" ht="16.5" customHeight="1">
      <c r="A15" s="152">
        <v>1</v>
      </c>
      <c r="B15" s="153">
        <v>2</v>
      </c>
      <c r="C15" s="153">
        <v>3</v>
      </c>
      <c r="D15" s="153"/>
      <c r="E15" s="154" t="s">
        <v>31</v>
      </c>
      <c r="F15" s="154"/>
      <c r="G15" s="155" t="s">
        <v>32</v>
      </c>
    </row>
    <row r="16" spans="1:7" ht="15" customHeight="1">
      <c r="A16" s="156" t="s">
        <v>33</v>
      </c>
      <c r="B16" s="157" t="s">
        <v>34</v>
      </c>
      <c r="C16" s="158" t="s">
        <v>35</v>
      </c>
      <c r="D16" s="158"/>
      <c r="E16" s="159">
        <f>E18+E60</f>
        <v>10064300</v>
      </c>
      <c r="F16" s="159">
        <f>F18+F60</f>
        <v>1830837.1900000002</v>
      </c>
      <c r="G16" s="160">
        <f>F16-E16</f>
        <v>-8233462.81</v>
      </c>
    </row>
    <row r="17" spans="1:7" ht="27" customHeight="1">
      <c r="A17" s="161" t="s">
        <v>36</v>
      </c>
      <c r="B17" s="162"/>
      <c r="C17" s="163"/>
      <c r="D17" s="163"/>
      <c r="E17" s="164"/>
      <c r="F17" s="165"/>
      <c r="G17" s="166"/>
    </row>
    <row r="18" spans="1:24" ht="24.75" customHeight="1">
      <c r="A18" s="167" t="s">
        <v>37</v>
      </c>
      <c r="B18" s="168">
        <v>10</v>
      </c>
      <c r="C18" s="169" t="s">
        <v>38</v>
      </c>
      <c r="D18" s="169"/>
      <c r="E18" s="170">
        <f>E19+E32+E36+E45+E48+E50+E54</f>
        <v>2951300</v>
      </c>
      <c r="F18" s="170">
        <f>F19+F32+F36+F45+F48+F50+F54</f>
        <v>-17721.65</v>
      </c>
      <c r="G18" s="171">
        <f>F18-E18</f>
        <v>-2969021.65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</row>
    <row r="19" spans="1:24" ht="30" customHeight="1">
      <c r="A19" s="167" t="s">
        <v>39</v>
      </c>
      <c r="B19" s="168">
        <v>10</v>
      </c>
      <c r="C19" s="169" t="s">
        <v>40</v>
      </c>
      <c r="D19" s="169"/>
      <c r="E19" s="170">
        <f>E20</f>
        <v>213000</v>
      </c>
      <c r="F19" s="170">
        <f>F20</f>
        <v>27246.78</v>
      </c>
      <c r="G19" s="171">
        <f>F19-E19</f>
        <v>-185753.22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</row>
    <row r="20" spans="1:24" ht="38.25" customHeight="1">
      <c r="A20" s="167" t="s">
        <v>41</v>
      </c>
      <c r="B20" s="168">
        <v>10</v>
      </c>
      <c r="C20" s="168" t="s">
        <v>42</v>
      </c>
      <c r="D20" s="168"/>
      <c r="E20" s="172">
        <v>213000</v>
      </c>
      <c r="F20" s="172">
        <f>F21+F22+F23+F24+F25+F26+F27+F29+F30+F31</f>
        <v>27246.78</v>
      </c>
      <c r="G20" s="171">
        <f>F20-E20</f>
        <v>-185753.22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</row>
    <row r="21" spans="1:24" ht="165">
      <c r="A21" s="167" t="s">
        <v>43</v>
      </c>
      <c r="B21" s="168">
        <v>10</v>
      </c>
      <c r="C21" s="168" t="s">
        <v>44</v>
      </c>
      <c r="D21" s="168"/>
      <c r="E21" s="172">
        <v>0</v>
      </c>
      <c r="F21" s="171">
        <v>26316.66</v>
      </c>
      <c r="G21" s="171">
        <f>F21-E21</f>
        <v>26316.66</v>
      </c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</row>
    <row r="22" spans="1:24" ht="63" customHeight="1">
      <c r="A22" s="167" t="s">
        <v>45</v>
      </c>
      <c r="B22" s="168">
        <v>10</v>
      </c>
      <c r="C22" s="168" t="s">
        <v>46</v>
      </c>
      <c r="D22" s="168"/>
      <c r="E22" s="172">
        <v>0</v>
      </c>
      <c r="F22" s="171">
        <v>0</v>
      </c>
      <c r="G22" s="171">
        <f>F22-E22</f>
        <v>0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</row>
    <row r="23" spans="1:24" s="60" customFormat="1" ht="78.75" customHeight="1">
      <c r="A23" s="167" t="s">
        <v>47</v>
      </c>
      <c r="B23" s="168" t="s">
        <v>48</v>
      </c>
      <c r="C23" s="173" t="s">
        <v>49</v>
      </c>
      <c r="D23" s="174"/>
      <c r="E23" s="172">
        <v>0</v>
      </c>
      <c r="F23" s="171">
        <v>0</v>
      </c>
      <c r="G23" s="171">
        <v>10.95</v>
      </c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</row>
    <row r="24" spans="1:24" ht="77.25" customHeight="1">
      <c r="A24" s="167" t="s">
        <v>50</v>
      </c>
      <c r="B24" s="168">
        <v>10</v>
      </c>
      <c r="C24" s="168" t="s">
        <v>51</v>
      </c>
      <c r="D24" s="168"/>
      <c r="E24" s="172">
        <v>0</v>
      </c>
      <c r="F24" s="171">
        <v>0</v>
      </c>
      <c r="G24" s="171">
        <f aca="true" t="shared" si="0" ref="G24:G39">F24-E24</f>
        <v>0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</row>
    <row r="25" spans="1:24" ht="74.25" customHeight="1">
      <c r="A25" s="167" t="s">
        <v>52</v>
      </c>
      <c r="B25" s="168" t="s">
        <v>48</v>
      </c>
      <c r="C25" s="175" t="s">
        <v>53</v>
      </c>
      <c r="D25" s="176"/>
      <c r="E25" s="172">
        <v>0</v>
      </c>
      <c r="F25" s="171">
        <v>0</v>
      </c>
      <c r="G25" s="171">
        <f t="shared" si="0"/>
        <v>0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</row>
    <row r="26" spans="1:24" ht="74.25" customHeight="1">
      <c r="A26" s="167" t="s">
        <v>54</v>
      </c>
      <c r="B26" s="168" t="s">
        <v>48</v>
      </c>
      <c r="C26" s="175" t="s">
        <v>55</v>
      </c>
      <c r="D26" s="176"/>
      <c r="E26" s="172">
        <v>0</v>
      </c>
      <c r="F26" s="171">
        <v>0</v>
      </c>
      <c r="G26" s="171">
        <f t="shared" si="0"/>
        <v>0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</row>
    <row r="27" spans="1:24" ht="74.25" customHeight="1">
      <c r="A27" s="167" t="s">
        <v>54</v>
      </c>
      <c r="B27" s="168" t="s">
        <v>48</v>
      </c>
      <c r="C27" s="175" t="s">
        <v>56</v>
      </c>
      <c r="D27" s="176"/>
      <c r="E27" s="172">
        <v>0</v>
      </c>
      <c r="F27" s="171">
        <v>-12</v>
      </c>
      <c r="G27" s="171">
        <f t="shared" si="0"/>
        <v>-12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</row>
    <row r="28" spans="1:24" ht="90.75" customHeight="1">
      <c r="A28" s="167" t="s">
        <v>57</v>
      </c>
      <c r="B28" s="168">
        <v>10</v>
      </c>
      <c r="C28" s="175" t="s">
        <v>58</v>
      </c>
      <c r="D28" s="176"/>
      <c r="E28" s="172">
        <v>0</v>
      </c>
      <c r="F28" s="171">
        <f>F29+F30+F31</f>
        <v>942.12</v>
      </c>
      <c r="G28" s="171">
        <f t="shared" si="0"/>
        <v>942.12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</row>
    <row r="29" spans="1:24" ht="77.25" customHeight="1">
      <c r="A29" s="167" t="s">
        <v>47</v>
      </c>
      <c r="B29" s="168">
        <v>10</v>
      </c>
      <c r="C29" s="175" t="s">
        <v>59</v>
      </c>
      <c r="D29" s="176"/>
      <c r="E29" s="172">
        <v>0</v>
      </c>
      <c r="F29" s="171">
        <v>942.12</v>
      </c>
      <c r="G29" s="171">
        <f t="shared" si="0"/>
        <v>942.12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</row>
    <row r="30" spans="1:24" ht="43.5" customHeight="1">
      <c r="A30" s="167" t="s">
        <v>60</v>
      </c>
      <c r="B30" s="168">
        <v>10</v>
      </c>
      <c r="C30" s="175" t="s">
        <v>61</v>
      </c>
      <c r="D30" s="176"/>
      <c r="E30" s="172">
        <v>0</v>
      </c>
      <c r="F30" s="171">
        <v>0</v>
      </c>
      <c r="G30" s="171">
        <f t="shared" si="0"/>
        <v>0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</row>
    <row r="31" spans="1:24" ht="81" customHeight="1">
      <c r="A31" s="167" t="s">
        <v>62</v>
      </c>
      <c r="B31" s="168">
        <v>10</v>
      </c>
      <c r="C31" s="168" t="s">
        <v>63</v>
      </c>
      <c r="D31" s="168"/>
      <c r="E31" s="172">
        <v>0</v>
      </c>
      <c r="F31" s="171">
        <v>0</v>
      </c>
      <c r="G31" s="171">
        <f t="shared" si="0"/>
        <v>0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</row>
    <row r="32" spans="1:24" ht="33" customHeight="1">
      <c r="A32" s="167" t="s">
        <v>64</v>
      </c>
      <c r="B32" s="168">
        <v>10</v>
      </c>
      <c r="C32" s="168" t="s">
        <v>65</v>
      </c>
      <c r="D32" s="168"/>
      <c r="E32" s="170">
        <f>E34</f>
        <v>550400</v>
      </c>
      <c r="F32" s="170">
        <f>F34+F35</f>
        <v>-0.04</v>
      </c>
      <c r="G32" s="171">
        <f t="shared" si="0"/>
        <v>-550400.04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</row>
    <row r="33" spans="1:24" ht="39" customHeight="1">
      <c r="A33" s="167" t="s">
        <v>66</v>
      </c>
      <c r="B33" s="168">
        <v>10</v>
      </c>
      <c r="C33" s="168" t="s">
        <v>67</v>
      </c>
      <c r="D33" s="168"/>
      <c r="E33" s="172">
        <v>550400</v>
      </c>
      <c r="F33" s="171">
        <v>0</v>
      </c>
      <c r="G33" s="171">
        <f t="shared" si="0"/>
        <v>-550400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</row>
    <row r="34" spans="1:24" ht="45" customHeight="1">
      <c r="A34" s="167" t="s">
        <v>66</v>
      </c>
      <c r="B34" s="168">
        <v>10</v>
      </c>
      <c r="C34" s="168" t="s">
        <v>68</v>
      </c>
      <c r="D34" s="168"/>
      <c r="E34" s="172">
        <v>550400</v>
      </c>
      <c r="F34" s="171">
        <v>-0.04</v>
      </c>
      <c r="G34" s="171">
        <f t="shared" si="0"/>
        <v>-550400.04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4" ht="60">
      <c r="A35" s="167" t="s">
        <v>69</v>
      </c>
      <c r="B35" s="168">
        <v>10</v>
      </c>
      <c r="C35" s="168" t="s">
        <v>70</v>
      </c>
      <c r="D35" s="168"/>
      <c r="E35" s="172">
        <v>0</v>
      </c>
      <c r="F35" s="171">
        <v>0</v>
      </c>
      <c r="G35" s="171">
        <f t="shared" si="0"/>
        <v>0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1:24" ht="15" customHeight="1">
      <c r="A36" s="167" t="s">
        <v>71</v>
      </c>
      <c r="B36" s="168">
        <v>10</v>
      </c>
      <c r="C36" s="168" t="s">
        <v>72</v>
      </c>
      <c r="D36" s="168"/>
      <c r="E36" s="170">
        <f>E37+E40</f>
        <v>2081500</v>
      </c>
      <c r="F36" s="170">
        <f>F37+F40</f>
        <v>-64133.86</v>
      </c>
      <c r="G36" s="171">
        <f t="shared" si="0"/>
        <v>-2145633.86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</row>
    <row r="37" spans="1:24" ht="90">
      <c r="A37" s="167" t="s">
        <v>73</v>
      </c>
      <c r="B37" s="168">
        <v>10</v>
      </c>
      <c r="C37" s="168" t="s">
        <v>74</v>
      </c>
      <c r="D37" s="168"/>
      <c r="E37" s="172">
        <v>148500</v>
      </c>
      <c r="F37" s="177">
        <f>F38+F39</f>
        <v>11266.75</v>
      </c>
      <c r="G37" s="171">
        <f t="shared" si="0"/>
        <v>-137233.25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</row>
    <row r="38" spans="1:24" ht="90">
      <c r="A38" s="167" t="s">
        <v>73</v>
      </c>
      <c r="B38" s="168" t="s">
        <v>48</v>
      </c>
      <c r="C38" s="168" t="s">
        <v>75</v>
      </c>
      <c r="D38" s="168"/>
      <c r="E38" s="172">
        <v>0</v>
      </c>
      <c r="F38" s="177">
        <v>11266.75</v>
      </c>
      <c r="G38" s="171">
        <f t="shared" si="0"/>
        <v>11266.75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1:24" ht="90">
      <c r="A39" s="167" t="s">
        <v>73</v>
      </c>
      <c r="B39" s="168" t="s">
        <v>48</v>
      </c>
      <c r="C39" s="168" t="s">
        <v>76</v>
      </c>
      <c r="D39" s="168"/>
      <c r="E39" s="172">
        <v>0</v>
      </c>
      <c r="F39" s="177">
        <v>0</v>
      </c>
      <c r="G39" s="171">
        <f t="shared" si="0"/>
        <v>0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</row>
    <row r="40" spans="1:24" ht="15" customHeight="1">
      <c r="A40" s="167" t="s">
        <v>77</v>
      </c>
      <c r="B40" s="168">
        <v>10</v>
      </c>
      <c r="C40" s="168" t="s">
        <v>78</v>
      </c>
      <c r="D40" s="168"/>
      <c r="E40" s="172">
        <f>E41+E42</f>
        <v>1933000</v>
      </c>
      <c r="F40" s="172">
        <f>F41+F42</f>
        <v>-75400.61</v>
      </c>
      <c r="G40" s="171">
        <f aca="true" t="shared" si="1" ref="G40:G66">F40-E40</f>
        <v>-2008400.61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</row>
    <row r="41" spans="1:24" ht="30">
      <c r="A41" s="167" t="s">
        <v>79</v>
      </c>
      <c r="B41" s="168">
        <v>10</v>
      </c>
      <c r="C41" s="168" t="s">
        <v>80</v>
      </c>
      <c r="D41" s="168"/>
      <c r="E41" s="172">
        <v>476100</v>
      </c>
      <c r="F41" s="177">
        <v>-13398.15</v>
      </c>
      <c r="G41" s="171">
        <f t="shared" si="1"/>
        <v>-489498.15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</row>
    <row r="42" spans="1:24" ht="24.75" customHeight="1">
      <c r="A42" s="167" t="s">
        <v>81</v>
      </c>
      <c r="B42" s="168">
        <v>10</v>
      </c>
      <c r="C42" s="168" t="s">
        <v>82</v>
      </c>
      <c r="D42" s="168"/>
      <c r="E42" s="172">
        <v>1456900</v>
      </c>
      <c r="F42" s="177">
        <v>-62002.46</v>
      </c>
      <c r="G42" s="171">
        <f t="shared" si="1"/>
        <v>-1518902.46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</row>
    <row r="43" spans="1:24" ht="34.5" customHeight="1">
      <c r="A43" s="167" t="s">
        <v>83</v>
      </c>
      <c r="B43" s="168">
        <v>10</v>
      </c>
      <c r="C43" s="168" t="s">
        <v>84</v>
      </c>
      <c r="D43" s="168"/>
      <c r="E43" s="172">
        <v>0</v>
      </c>
      <c r="F43" s="171">
        <v>0</v>
      </c>
      <c r="G43" s="171">
        <f t="shared" si="1"/>
        <v>0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</row>
    <row r="44" spans="1:24" ht="165">
      <c r="A44" s="167" t="s">
        <v>85</v>
      </c>
      <c r="B44" s="168">
        <v>10</v>
      </c>
      <c r="C44" s="168" t="s">
        <v>86</v>
      </c>
      <c r="D44" s="168"/>
      <c r="E44" s="172">
        <v>0</v>
      </c>
      <c r="F44" s="171">
        <v>0</v>
      </c>
      <c r="G44" s="171">
        <f t="shared" si="1"/>
        <v>0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</row>
    <row r="45" spans="1:24" ht="87" customHeight="1">
      <c r="A45" s="167" t="s">
        <v>87</v>
      </c>
      <c r="B45" s="168">
        <v>10</v>
      </c>
      <c r="C45" s="168" t="s">
        <v>88</v>
      </c>
      <c r="D45" s="168"/>
      <c r="E45" s="170">
        <f>E47+E49</f>
        <v>96100</v>
      </c>
      <c r="F45" s="170">
        <f>F47+F48+F49</f>
        <v>15682.62</v>
      </c>
      <c r="G45" s="171">
        <f t="shared" si="1"/>
        <v>-80417.38</v>
      </c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</row>
    <row r="46" spans="1:24" ht="180">
      <c r="A46" s="167" t="s">
        <v>89</v>
      </c>
      <c r="B46" s="168">
        <v>10</v>
      </c>
      <c r="C46" s="168" t="s">
        <v>90</v>
      </c>
      <c r="D46" s="168"/>
      <c r="E46" s="172">
        <v>0</v>
      </c>
      <c r="F46" s="171">
        <v>0</v>
      </c>
      <c r="G46" s="171">
        <f t="shared" si="1"/>
        <v>0</v>
      </c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</row>
    <row r="47" spans="1:24" ht="89.25" customHeight="1">
      <c r="A47" s="167" t="s">
        <v>91</v>
      </c>
      <c r="B47" s="168">
        <v>10</v>
      </c>
      <c r="C47" s="168" t="s">
        <v>92</v>
      </c>
      <c r="D47" s="168"/>
      <c r="E47" s="172">
        <v>2000</v>
      </c>
      <c r="F47" s="171">
        <v>0</v>
      </c>
      <c r="G47" s="171">
        <f t="shared" si="1"/>
        <v>-2000</v>
      </c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</row>
    <row r="48" spans="1:24" ht="75">
      <c r="A48" s="167" t="s">
        <v>93</v>
      </c>
      <c r="B48" s="168"/>
      <c r="C48" s="168" t="s">
        <v>94</v>
      </c>
      <c r="D48" s="168"/>
      <c r="E48" s="172">
        <v>0</v>
      </c>
      <c r="F48" s="177">
        <v>0</v>
      </c>
      <c r="G48" s="171">
        <f t="shared" si="1"/>
        <v>0</v>
      </c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</row>
    <row r="49" spans="1:24" ht="75">
      <c r="A49" s="167" t="s">
        <v>93</v>
      </c>
      <c r="B49" s="168"/>
      <c r="C49" s="168" t="s">
        <v>95</v>
      </c>
      <c r="D49" s="168"/>
      <c r="E49" s="172">
        <v>94100</v>
      </c>
      <c r="F49" s="177">
        <v>15682.62</v>
      </c>
      <c r="G49" s="171">
        <f t="shared" si="1"/>
        <v>-78417.38</v>
      </c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</row>
    <row r="50" spans="1:24" ht="60">
      <c r="A50" s="167" t="s">
        <v>96</v>
      </c>
      <c r="B50" s="168"/>
      <c r="C50" s="168" t="s">
        <v>97</v>
      </c>
      <c r="D50" s="168"/>
      <c r="E50" s="170">
        <f>E53</f>
        <v>9800</v>
      </c>
      <c r="F50" s="170">
        <f>F53</f>
        <v>3482.85</v>
      </c>
      <c r="G50" s="171">
        <f t="shared" si="1"/>
        <v>-6317.15</v>
      </c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</row>
    <row r="51" spans="1:24" ht="30">
      <c r="A51" s="167" t="s">
        <v>98</v>
      </c>
      <c r="B51" s="168"/>
      <c r="C51" s="168" t="s">
        <v>99</v>
      </c>
      <c r="D51" s="168"/>
      <c r="E51" s="172">
        <f>E53</f>
        <v>9800</v>
      </c>
      <c r="F51" s="177">
        <f>F53</f>
        <v>3482.85</v>
      </c>
      <c r="G51" s="171">
        <f t="shared" si="1"/>
        <v>-6317.15</v>
      </c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</row>
    <row r="52" spans="1:24" ht="75">
      <c r="A52" s="167" t="s">
        <v>100</v>
      </c>
      <c r="B52" s="168"/>
      <c r="C52" s="168" t="s">
        <v>101</v>
      </c>
      <c r="D52" s="168"/>
      <c r="E52" s="172">
        <f>E53</f>
        <v>9800</v>
      </c>
      <c r="F52" s="171">
        <f>F53</f>
        <v>3482.85</v>
      </c>
      <c r="G52" s="171">
        <f t="shared" si="1"/>
        <v>-6317.15</v>
      </c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</row>
    <row r="53" spans="1:24" ht="90">
      <c r="A53" s="167" t="s">
        <v>102</v>
      </c>
      <c r="B53" s="168"/>
      <c r="C53" s="168" t="s">
        <v>103</v>
      </c>
      <c r="D53" s="168"/>
      <c r="E53" s="172">
        <v>9800</v>
      </c>
      <c r="F53" s="171">
        <v>3482.85</v>
      </c>
      <c r="G53" s="171">
        <f t="shared" si="1"/>
        <v>-6317.15</v>
      </c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</row>
    <row r="54" spans="1:24" ht="15.75">
      <c r="A54" s="167" t="s">
        <v>104</v>
      </c>
      <c r="B54" s="168" t="s">
        <v>48</v>
      </c>
      <c r="C54" s="168" t="s">
        <v>105</v>
      </c>
      <c r="D54" s="168"/>
      <c r="E54" s="178">
        <f>E55+E56+E57</f>
        <v>500</v>
      </c>
      <c r="F54" s="178">
        <f>F55+F56+F57</f>
        <v>0</v>
      </c>
      <c r="G54" s="171">
        <f t="shared" si="1"/>
        <v>-500</v>
      </c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</row>
    <row r="55" spans="1:24" ht="15">
      <c r="A55" s="167"/>
      <c r="B55" s="168"/>
      <c r="C55" s="175" t="s">
        <v>106</v>
      </c>
      <c r="D55" s="176"/>
      <c r="E55" s="179">
        <v>0</v>
      </c>
      <c r="F55" s="179">
        <v>0</v>
      </c>
      <c r="G55" s="171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</row>
    <row r="56" spans="1:24" ht="15">
      <c r="A56" s="167"/>
      <c r="B56" s="168"/>
      <c r="C56" s="168" t="s">
        <v>107</v>
      </c>
      <c r="D56" s="168"/>
      <c r="E56" s="179">
        <v>500</v>
      </c>
      <c r="F56" s="180">
        <v>0</v>
      </c>
      <c r="G56" s="171">
        <f aca="true" t="shared" si="2" ref="G56:G61">F56-E56</f>
        <v>-500</v>
      </c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</row>
    <row r="57" spans="1:24" ht="60">
      <c r="A57" s="167" t="s">
        <v>108</v>
      </c>
      <c r="B57" s="168" t="s">
        <v>48</v>
      </c>
      <c r="C57" s="168" t="s">
        <v>107</v>
      </c>
      <c r="D57" s="168"/>
      <c r="E57" s="172">
        <v>0</v>
      </c>
      <c r="F57" s="171"/>
      <c r="G57" s="171">
        <f t="shared" si="2"/>
        <v>0</v>
      </c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</row>
    <row r="58" spans="1:24" ht="31.5" customHeight="1">
      <c r="A58" s="167" t="s">
        <v>109</v>
      </c>
      <c r="B58" s="168">
        <v>10</v>
      </c>
      <c r="C58" s="168" t="s">
        <v>110</v>
      </c>
      <c r="D58" s="168"/>
      <c r="E58" s="172">
        <v>0</v>
      </c>
      <c r="F58" s="171">
        <v>0</v>
      </c>
      <c r="G58" s="171">
        <f t="shared" si="2"/>
        <v>0</v>
      </c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</row>
    <row r="59" spans="1:24" ht="30">
      <c r="A59" s="167" t="s">
        <v>111</v>
      </c>
      <c r="B59" s="168">
        <v>10</v>
      </c>
      <c r="C59" s="168" t="s">
        <v>112</v>
      </c>
      <c r="D59" s="168"/>
      <c r="E59" s="172">
        <v>0</v>
      </c>
      <c r="F59" s="171">
        <v>0</v>
      </c>
      <c r="G59" s="171">
        <f t="shared" si="2"/>
        <v>0</v>
      </c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</row>
    <row r="60" spans="1:24" ht="80.25" customHeight="1">
      <c r="A60" s="167" t="s">
        <v>113</v>
      </c>
      <c r="B60" s="168">
        <v>10</v>
      </c>
      <c r="C60" s="168" t="s">
        <v>114</v>
      </c>
      <c r="D60" s="168"/>
      <c r="E60" s="181">
        <f>E61+E62+E63+E64+E65</f>
        <v>7113000</v>
      </c>
      <c r="F60" s="181">
        <f>F61+F62+F63+F64+F65</f>
        <v>1848558.84</v>
      </c>
      <c r="G60" s="171">
        <f t="shared" si="2"/>
        <v>-5264441.16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</row>
    <row r="61" spans="1:24" ht="54" customHeight="1">
      <c r="A61" s="167" t="s">
        <v>115</v>
      </c>
      <c r="B61" s="168">
        <v>10</v>
      </c>
      <c r="C61" s="168" t="s">
        <v>116</v>
      </c>
      <c r="D61" s="168"/>
      <c r="E61" s="171">
        <v>6775100</v>
      </c>
      <c r="F61" s="171">
        <v>1800000</v>
      </c>
      <c r="G61" s="171">
        <f t="shared" si="2"/>
        <v>-4975100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</row>
    <row r="62" spans="1:24" ht="38.25" customHeight="1">
      <c r="A62" s="167" t="s">
        <v>117</v>
      </c>
      <c r="B62" s="168"/>
      <c r="C62" s="168" t="s">
        <v>118</v>
      </c>
      <c r="D62" s="168"/>
      <c r="E62" s="171">
        <v>220100</v>
      </c>
      <c r="F62" s="171">
        <v>36600</v>
      </c>
      <c r="G62" s="171">
        <v>0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</row>
    <row r="63" spans="1:24" ht="90">
      <c r="A63" s="167" t="s">
        <v>119</v>
      </c>
      <c r="B63" s="168">
        <v>10</v>
      </c>
      <c r="C63" s="168" t="s">
        <v>120</v>
      </c>
      <c r="D63" s="168"/>
      <c r="E63" s="172">
        <v>117600</v>
      </c>
      <c r="F63" s="172">
        <v>11758.84</v>
      </c>
      <c r="G63" s="171">
        <f>F63-E63</f>
        <v>-105841.16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</row>
    <row r="64" spans="1:24" ht="75">
      <c r="A64" s="167" t="s">
        <v>121</v>
      </c>
      <c r="B64" s="168">
        <v>10</v>
      </c>
      <c r="C64" s="168" t="s">
        <v>122</v>
      </c>
      <c r="D64" s="168"/>
      <c r="E64" s="172">
        <v>200</v>
      </c>
      <c r="F64" s="172">
        <v>200</v>
      </c>
      <c r="G64" s="171">
        <f>F64+E64</f>
        <v>400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</row>
    <row r="65" spans="1:24" ht="45">
      <c r="A65" s="182" t="s">
        <v>123</v>
      </c>
      <c r="B65" s="168">
        <v>10</v>
      </c>
      <c r="C65" s="168" t="s">
        <v>124</v>
      </c>
      <c r="D65" s="168"/>
      <c r="E65" s="171">
        <v>0</v>
      </c>
      <c r="F65" s="171">
        <v>0</v>
      </c>
      <c r="G65" s="171">
        <f>F65-E65</f>
        <v>0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</row>
    <row r="66" spans="1:24" ht="120">
      <c r="A66" s="183" t="s">
        <v>125</v>
      </c>
      <c r="B66" s="184"/>
      <c r="C66" s="168" t="s">
        <v>126</v>
      </c>
      <c r="D66" s="168"/>
      <c r="E66" s="171">
        <v>0</v>
      </c>
      <c r="F66" s="171">
        <v>0</v>
      </c>
      <c r="G66" s="171">
        <f>F66-E66</f>
        <v>0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</row>
    <row r="67" spans="1:7" ht="12.75" customHeight="1">
      <c r="A67" s="185"/>
      <c r="B67" s="186"/>
      <c r="C67" s="187"/>
      <c r="D67" s="187"/>
      <c r="E67" s="187"/>
      <c r="F67" s="187"/>
      <c r="G67" s="187"/>
    </row>
    <row r="68" spans="1:7" ht="12.75" customHeight="1">
      <c r="A68" s="185"/>
      <c r="B68" s="186"/>
      <c r="C68" s="187"/>
      <c r="D68" s="187"/>
      <c r="E68" s="187"/>
      <c r="F68" s="187"/>
      <c r="G68" s="187"/>
    </row>
    <row r="69" spans="1:7" ht="22.5" customHeight="1">
      <c r="A69" s="185"/>
      <c r="B69" s="186"/>
      <c r="C69" s="187"/>
      <c r="D69" s="187"/>
      <c r="E69" s="187"/>
      <c r="F69" s="187"/>
      <c r="G69" s="187"/>
    </row>
    <row r="70" spans="3:5" ht="11.25" customHeight="1">
      <c r="C70" s="139"/>
      <c r="D70" s="139"/>
      <c r="E70" s="188"/>
    </row>
    <row r="71" spans="3:5" ht="11.25" customHeight="1">
      <c r="C71" s="139"/>
      <c r="D71" s="139"/>
      <c r="E71" s="188"/>
    </row>
    <row r="72" spans="3:5" ht="11.25" customHeight="1">
      <c r="C72" s="139"/>
      <c r="D72" s="139"/>
      <c r="E72" s="188"/>
    </row>
    <row r="73" spans="3:5" ht="11.25" customHeight="1">
      <c r="C73" s="139"/>
      <c r="D73" s="139"/>
      <c r="E73" s="188"/>
    </row>
    <row r="74" spans="3:5" ht="11.25" customHeight="1">
      <c r="C74" s="139"/>
      <c r="D74" s="139"/>
      <c r="E74" s="188"/>
    </row>
    <row r="75" spans="3:5" ht="11.25" customHeight="1">
      <c r="C75" s="139"/>
      <c r="D75" s="139"/>
      <c r="E75" s="188"/>
    </row>
    <row r="76" spans="3:5" ht="11.25" customHeight="1">
      <c r="C76" s="139"/>
      <c r="D76" s="139"/>
      <c r="E76" s="188"/>
    </row>
    <row r="77" spans="3:5" ht="11.25" customHeight="1">
      <c r="C77" s="139"/>
      <c r="D77" s="139"/>
      <c r="E77" s="188"/>
    </row>
    <row r="78" spans="3:5" ht="11.25" customHeight="1">
      <c r="C78" s="139"/>
      <c r="D78" s="139"/>
      <c r="E78" s="188"/>
    </row>
    <row r="79" spans="3:5" ht="11.25" customHeight="1">
      <c r="C79" s="139"/>
      <c r="D79" s="139"/>
      <c r="E79" s="188"/>
    </row>
    <row r="80" spans="3:5" ht="11.25" customHeight="1">
      <c r="C80" s="139"/>
      <c r="D80" s="139"/>
      <c r="E80" s="188"/>
    </row>
    <row r="81" spans="3:5" ht="11.25" customHeight="1">
      <c r="C81" s="139"/>
      <c r="D81" s="139"/>
      <c r="E81" s="188"/>
    </row>
    <row r="82" spans="3:5" ht="11.25" customHeight="1">
      <c r="C82" s="139"/>
      <c r="D82" s="139"/>
      <c r="E82" s="188"/>
    </row>
    <row r="83" spans="3:5" ht="11.25" customHeight="1">
      <c r="C83" s="139"/>
      <c r="D83" s="139"/>
      <c r="E83" s="188"/>
    </row>
    <row r="84" spans="3:5" ht="11.25" customHeight="1">
      <c r="C84" s="139"/>
      <c r="D84" s="139"/>
      <c r="E84" s="188"/>
    </row>
    <row r="85" spans="3:5" ht="11.25" customHeight="1">
      <c r="C85" s="139"/>
      <c r="D85" s="139"/>
      <c r="E85" s="188"/>
    </row>
    <row r="86" spans="3:5" ht="11.25" customHeight="1">
      <c r="C86" s="139"/>
      <c r="D86" s="139"/>
      <c r="E86" s="188"/>
    </row>
    <row r="87" spans="3:5" ht="11.25" customHeight="1">
      <c r="C87" s="139"/>
      <c r="D87" s="139"/>
      <c r="E87" s="188"/>
    </row>
    <row r="88" spans="3:5" ht="11.25" customHeight="1">
      <c r="C88" s="139"/>
      <c r="D88" s="139"/>
      <c r="E88" s="188"/>
    </row>
    <row r="89" spans="3:5" ht="11.25" customHeight="1">
      <c r="C89" s="139"/>
      <c r="D89" s="139"/>
      <c r="E89" s="188"/>
    </row>
    <row r="90" ht="23.25" customHeight="1"/>
    <row r="91" ht="9.75" customHeight="1"/>
    <row r="92" spans="1:4" ht="12.75" customHeight="1">
      <c r="A92" s="139"/>
      <c r="B92" s="139"/>
      <c r="C92" s="189"/>
      <c r="D92" s="189"/>
    </row>
  </sheetData>
  <sheetProtection selectLockedCells="1" selectUnlockedCells="1"/>
  <mergeCells count="59">
    <mergeCell ref="A1:F1"/>
    <mergeCell ref="A3:E3"/>
    <mergeCell ref="A7:C7"/>
    <mergeCell ref="D7:E7"/>
    <mergeCell ref="A10:G10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E12:E14"/>
    <mergeCell ref="C12:D14"/>
  </mergeCells>
  <printOptions/>
  <pageMargins left="0.7875" right="0.39375" top="0.5902777777777778" bottom="0.7875" header="0.5118055555555555" footer="0.5118055555555555"/>
  <pageSetup fitToHeight="0" fitToWidth="1" horizontalDpi="300" verticalDpi="300" orientation="portrait" paperSize="9" scale="60"/>
  <rowBreaks count="4" manualBreakCount="4">
    <brk id="30" max="6" man="1"/>
    <brk id="47" max="6" man="1"/>
    <brk id="60" max="6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tabSelected="1" view="pageBreakPreview" zoomScaleSheetLayoutView="100" workbookViewId="0" topLeftCell="A1">
      <selection activeCell="F84" sqref="F84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31.62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61" t="s">
        <v>127</v>
      </c>
      <c r="F1" s="61"/>
    </row>
    <row r="2" spans="1:6" ht="12.75" customHeight="1">
      <c r="A2" s="9" t="s">
        <v>128</v>
      </c>
      <c r="B2" s="9"/>
      <c r="C2" s="9"/>
      <c r="D2" s="9"/>
      <c r="E2" s="9"/>
      <c r="F2" s="9"/>
    </row>
    <row r="3" spans="1:6" ht="4.5" customHeight="1">
      <c r="A3" s="10"/>
      <c r="B3" s="10"/>
      <c r="C3" s="12"/>
      <c r="D3" s="13"/>
      <c r="E3" s="13"/>
      <c r="F3" s="13"/>
    </row>
    <row r="4" spans="1:6" ht="13.5" customHeight="1">
      <c r="A4" s="15"/>
      <c r="B4" s="16" t="s">
        <v>22</v>
      </c>
      <c r="C4" s="17" t="s">
        <v>129</v>
      </c>
      <c r="D4" s="17" t="s">
        <v>130</v>
      </c>
      <c r="E4" s="18"/>
      <c r="F4" s="19" t="s">
        <v>25</v>
      </c>
    </row>
    <row r="5" spans="1:6" ht="9.75" customHeight="1">
      <c r="A5" s="16" t="s">
        <v>26</v>
      </c>
      <c r="B5" s="16" t="s">
        <v>27</v>
      </c>
      <c r="C5" s="17"/>
      <c r="D5" s="17"/>
      <c r="E5" s="20" t="s">
        <v>28</v>
      </c>
      <c r="F5" s="21" t="s">
        <v>29</v>
      </c>
    </row>
    <row r="6" spans="1:6" ht="9.75" customHeight="1">
      <c r="A6" s="15"/>
      <c r="B6" s="16" t="s">
        <v>30</v>
      </c>
      <c r="C6" s="17"/>
      <c r="D6" s="17"/>
      <c r="E6" s="20"/>
      <c r="F6" s="21"/>
    </row>
    <row r="7" spans="1:6" ht="9.75" customHeight="1">
      <c r="A7" s="22">
        <v>1</v>
      </c>
      <c r="B7" s="23">
        <v>2</v>
      </c>
      <c r="C7" s="23">
        <v>3</v>
      </c>
      <c r="D7" s="24" t="s">
        <v>31</v>
      </c>
      <c r="E7" s="24" t="s">
        <v>131</v>
      </c>
      <c r="F7" s="25"/>
    </row>
    <row r="8" spans="1:6" ht="15" customHeight="1">
      <c r="A8" s="62" t="s">
        <v>132</v>
      </c>
      <c r="B8" s="63" t="s">
        <v>133</v>
      </c>
      <c r="C8" s="64" t="s">
        <v>35</v>
      </c>
      <c r="D8" s="65">
        <f>D18+D20+D26+D29+D32+D45+D51+D56+D66+D69+D72+D76+D82</f>
        <v>10427300</v>
      </c>
      <c r="E8" s="65">
        <f>E18+E20+E26+E29+E32+E45+E51+E56+E66+E69+E72+E76+E82</f>
        <v>1034268.1</v>
      </c>
      <c r="F8" s="66">
        <f>D8-E8</f>
        <v>9393031.9</v>
      </c>
    </row>
    <row r="9" spans="1:6" ht="15" customHeight="1">
      <c r="A9" s="67" t="s">
        <v>36</v>
      </c>
      <c r="B9" s="68"/>
      <c r="C9" s="69"/>
      <c r="D9" s="70"/>
      <c r="E9" s="71"/>
      <c r="F9" s="72"/>
    </row>
    <row r="10" spans="1:6" ht="48.75" customHeight="1">
      <c r="A10" s="73" t="s">
        <v>134</v>
      </c>
      <c r="B10" s="74"/>
      <c r="C10" s="75" t="s">
        <v>135</v>
      </c>
      <c r="D10" s="70"/>
      <c r="E10" s="71"/>
      <c r="F10" s="76"/>
    </row>
    <row r="11" spans="1:23" ht="22.5">
      <c r="A11" s="77" t="s">
        <v>136</v>
      </c>
      <c r="B11" s="78">
        <v>200</v>
      </c>
      <c r="C11" s="79" t="s">
        <v>137</v>
      </c>
      <c r="D11" s="80">
        <f>D12+D13+D14</f>
        <v>5185900</v>
      </c>
      <c r="E11" s="81">
        <f>E12+E13+E14</f>
        <v>444624.57999999996</v>
      </c>
      <c r="F11" s="82">
        <f>D11-E11</f>
        <v>4741275.42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</row>
    <row r="12" spans="1:23" ht="27.75" customHeight="1">
      <c r="A12" s="77" t="s">
        <v>136</v>
      </c>
      <c r="B12" s="78">
        <v>200</v>
      </c>
      <c r="C12" s="79" t="s">
        <v>138</v>
      </c>
      <c r="D12" s="84">
        <v>3680200</v>
      </c>
      <c r="E12" s="85">
        <v>370185.85</v>
      </c>
      <c r="F12" s="82">
        <f aca="true" t="shared" si="0" ref="F12:F20">D12-E12</f>
        <v>3310014.15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</row>
    <row r="13" spans="1:23" ht="15" customHeight="1">
      <c r="A13" s="77" t="s">
        <v>139</v>
      </c>
      <c r="B13" s="78">
        <v>200</v>
      </c>
      <c r="C13" s="79" t="s">
        <v>140</v>
      </c>
      <c r="D13" s="84">
        <v>300500</v>
      </c>
      <c r="E13" s="85">
        <v>0</v>
      </c>
      <c r="F13" s="82">
        <f t="shared" si="0"/>
        <v>300500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</row>
    <row r="14" spans="1:23" ht="22.5" customHeight="1">
      <c r="A14" s="77" t="s">
        <v>141</v>
      </c>
      <c r="B14" s="78" t="s">
        <v>133</v>
      </c>
      <c r="C14" s="79" t="s">
        <v>142</v>
      </c>
      <c r="D14" s="84">
        <v>1205200</v>
      </c>
      <c r="E14" s="85">
        <v>74438.73</v>
      </c>
      <c r="F14" s="82">
        <f t="shared" si="0"/>
        <v>1130761.27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</row>
    <row r="15" spans="1:23" ht="36.75" customHeight="1">
      <c r="A15" s="77" t="s">
        <v>143</v>
      </c>
      <c r="B15" s="78">
        <v>200</v>
      </c>
      <c r="C15" s="79" t="s">
        <v>144</v>
      </c>
      <c r="D15" s="84">
        <f>D16+D17</f>
        <v>733100</v>
      </c>
      <c r="E15" s="85">
        <f>E16+E17</f>
        <v>31964.54</v>
      </c>
      <c r="F15" s="82">
        <f t="shared" si="0"/>
        <v>701135.46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</row>
    <row r="16" spans="1:23" ht="36.75" customHeight="1">
      <c r="A16" s="77" t="s">
        <v>143</v>
      </c>
      <c r="B16" s="78" t="s">
        <v>133</v>
      </c>
      <c r="C16" s="79" t="s">
        <v>145</v>
      </c>
      <c r="D16" s="84">
        <v>662500</v>
      </c>
      <c r="E16" s="85">
        <v>18901.99</v>
      </c>
      <c r="F16" s="82">
        <f t="shared" si="0"/>
        <v>643598.01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1:23" ht="36.75" customHeight="1">
      <c r="A17" s="77" t="s">
        <v>143</v>
      </c>
      <c r="B17" s="86" t="s">
        <v>133</v>
      </c>
      <c r="C17" s="79" t="s">
        <v>146</v>
      </c>
      <c r="D17" s="87">
        <v>70600</v>
      </c>
      <c r="E17" s="88">
        <v>13062.55</v>
      </c>
      <c r="F17" s="82">
        <f t="shared" si="0"/>
        <v>57537.45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</row>
    <row r="18" spans="1:6" ht="15" customHeight="1">
      <c r="A18" s="89" t="s">
        <v>147</v>
      </c>
      <c r="B18" s="90"/>
      <c r="C18" s="91" t="s">
        <v>148</v>
      </c>
      <c r="D18" s="65">
        <f>D11+D15</f>
        <v>5919000</v>
      </c>
      <c r="E18" s="92">
        <f>E11+E15</f>
        <v>476589.11999999994</v>
      </c>
      <c r="F18" s="82">
        <f t="shared" si="0"/>
        <v>5442410.88</v>
      </c>
    </row>
    <row r="19" spans="1:6" s="60" customFormat="1" ht="36.75" customHeight="1">
      <c r="A19" s="77" t="s">
        <v>143</v>
      </c>
      <c r="B19" s="93">
        <v>200</v>
      </c>
      <c r="C19" s="79" t="s">
        <v>149</v>
      </c>
      <c r="D19" s="94">
        <v>200</v>
      </c>
      <c r="E19" s="94">
        <v>0</v>
      </c>
      <c r="F19" s="82">
        <f t="shared" si="0"/>
        <v>200</v>
      </c>
    </row>
    <row r="20" spans="1:6" ht="15" customHeight="1">
      <c r="A20" s="95" t="s">
        <v>147</v>
      </c>
      <c r="B20" s="90"/>
      <c r="C20" s="96" t="s">
        <v>150</v>
      </c>
      <c r="D20" s="92">
        <v>200</v>
      </c>
      <c r="E20" s="92">
        <f>E19</f>
        <v>0</v>
      </c>
      <c r="F20" s="82">
        <f t="shared" si="0"/>
        <v>200</v>
      </c>
    </row>
    <row r="21" spans="1:6" ht="15" customHeight="1" hidden="1">
      <c r="A21" s="89"/>
      <c r="B21" s="90"/>
      <c r="C21" s="97"/>
      <c r="D21" s="65"/>
      <c r="E21" s="92"/>
      <c r="F21" s="82"/>
    </row>
    <row r="22" spans="1:6" ht="15" customHeight="1" hidden="1">
      <c r="A22" s="77" t="s">
        <v>151</v>
      </c>
      <c r="B22" s="93"/>
      <c r="C22" s="98" t="s">
        <v>152</v>
      </c>
      <c r="D22" s="99" t="s">
        <v>153</v>
      </c>
      <c r="E22" s="100"/>
      <c r="F22" s="82"/>
    </row>
    <row r="23" spans="1:6" ht="15" customHeight="1" hidden="1">
      <c r="A23" s="73" t="s">
        <v>147</v>
      </c>
      <c r="B23" s="90"/>
      <c r="C23" s="91" t="s">
        <v>152</v>
      </c>
      <c r="D23" s="65" t="s">
        <v>153</v>
      </c>
      <c r="E23" s="92"/>
      <c r="F23" s="82"/>
    </row>
    <row r="24" spans="1:6" ht="48.75" customHeight="1">
      <c r="A24" s="73" t="s">
        <v>154</v>
      </c>
      <c r="B24" s="90"/>
      <c r="C24" s="91" t="s">
        <v>155</v>
      </c>
      <c r="D24" s="65"/>
      <c r="E24" s="92"/>
      <c r="F24" s="82"/>
    </row>
    <row r="25" spans="1:6" ht="22.5" customHeight="1">
      <c r="A25" s="73" t="s">
        <v>156</v>
      </c>
      <c r="B25" s="90">
        <v>200</v>
      </c>
      <c r="C25" s="98" t="s">
        <v>157</v>
      </c>
      <c r="D25" s="99">
        <v>4000</v>
      </c>
      <c r="E25" s="100">
        <v>0</v>
      </c>
      <c r="F25" s="82">
        <f>D25-E25</f>
        <v>4000</v>
      </c>
    </row>
    <row r="26" spans="1:6" ht="15" customHeight="1">
      <c r="A26" s="73" t="s">
        <v>158</v>
      </c>
      <c r="B26" s="90"/>
      <c r="C26" s="98" t="s">
        <v>159</v>
      </c>
      <c r="D26" s="65">
        <f>D25</f>
        <v>4000</v>
      </c>
      <c r="E26" s="92">
        <f>E25</f>
        <v>0</v>
      </c>
      <c r="F26" s="82">
        <f>D26-E26</f>
        <v>4000</v>
      </c>
    </row>
    <row r="27" spans="1:6" ht="47.25" customHeight="1">
      <c r="A27" s="73"/>
      <c r="B27" s="90"/>
      <c r="C27" s="91" t="s">
        <v>160</v>
      </c>
      <c r="D27" s="65"/>
      <c r="E27" s="92"/>
      <c r="F27" s="82"/>
    </row>
    <row r="28" spans="1:6" ht="24" customHeight="1">
      <c r="A28" s="73" t="s">
        <v>161</v>
      </c>
      <c r="B28" s="90">
        <v>200</v>
      </c>
      <c r="C28" s="98" t="s">
        <v>162</v>
      </c>
      <c r="D28" s="99">
        <v>0</v>
      </c>
      <c r="E28" s="100">
        <v>0</v>
      </c>
      <c r="F28" s="82">
        <f>D28-E28</f>
        <v>0</v>
      </c>
    </row>
    <row r="29" spans="1:6" ht="15" customHeight="1">
      <c r="A29" s="73" t="s">
        <v>158</v>
      </c>
      <c r="B29" s="90">
        <v>200</v>
      </c>
      <c r="C29" s="98" t="s">
        <v>162</v>
      </c>
      <c r="D29" s="65">
        <f>D28</f>
        <v>0</v>
      </c>
      <c r="E29" s="92">
        <f>E28</f>
        <v>0</v>
      </c>
      <c r="F29" s="82">
        <f>D29-E29</f>
        <v>0</v>
      </c>
    </row>
    <row r="30" spans="1:6" ht="15" customHeight="1">
      <c r="A30" s="73" t="s">
        <v>163</v>
      </c>
      <c r="B30" s="90"/>
      <c r="C30" s="91" t="s">
        <v>164</v>
      </c>
      <c r="D30" s="65"/>
      <c r="E30" s="92"/>
      <c r="F30" s="82"/>
    </row>
    <row r="31" spans="1:6" ht="15" customHeight="1">
      <c r="A31" s="73" t="s">
        <v>163</v>
      </c>
      <c r="B31" s="90">
        <v>200</v>
      </c>
      <c r="C31" s="98" t="s">
        <v>165</v>
      </c>
      <c r="D31" s="99">
        <v>1000</v>
      </c>
      <c r="E31" s="100">
        <v>0</v>
      </c>
      <c r="F31" s="82">
        <f>D31-E31</f>
        <v>1000</v>
      </c>
    </row>
    <row r="32" spans="1:6" ht="15" customHeight="1">
      <c r="A32" s="73" t="s">
        <v>147</v>
      </c>
      <c r="B32" s="90">
        <v>200</v>
      </c>
      <c r="C32" s="98" t="s">
        <v>165</v>
      </c>
      <c r="D32" s="65">
        <f>D31</f>
        <v>1000</v>
      </c>
      <c r="E32" s="92">
        <v>0</v>
      </c>
      <c r="F32" s="82">
        <f>D32-E32</f>
        <v>1000</v>
      </c>
    </row>
    <row r="33" spans="1:6" ht="39.75" customHeight="1">
      <c r="A33" s="73" t="s">
        <v>166</v>
      </c>
      <c r="B33" s="90"/>
      <c r="C33" s="91" t="s">
        <v>167</v>
      </c>
      <c r="D33" s="65"/>
      <c r="E33" s="92"/>
      <c r="F33" s="82"/>
    </row>
    <row r="34" spans="1:6" ht="38.25" customHeight="1">
      <c r="A34" s="101" t="s">
        <v>168</v>
      </c>
      <c r="B34" s="102">
        <v>200</v>
      </c>
      <c r="C34" s="103" t="s">
        <v>169</v>
      </c>
      <c r="D34" s="99">
        <v>20000</v>
      </c>
      <c r="E34" s="100">
        <v>0</v>
      </c>
      <c r="F34" s="82">
        <f>D34-E34</f>
        <v>20000</v>
      </c>
    </row>
    <row r="35" spans="1:6" ht="38.25" customHeight="1">
      <c r="A35" s="104" t="s">
        <v>143</v>
      </c>
      <c r="B35" s="101">
        <v>200</v>
      </c>
      <c r="C35" s="105" t="s">
        <v>170</v>
      </c>
      <c r="D35" s="99">
        <v>500</v>
      </c>
      <c r="E35" s="100">
        <v>0</v>
      </c>
      <c r="F35" s="82">
        <f aca="true" t="shared" si="1" ref="F35:F45">D35-E35</f>
        <v>500</v>
      </c>
    </row>
    <row r="36" spans="1:6" ht="38.25" customHeight="1">
      <c r="A36" s="104" t="s">
        <v>143</v>
      </c>
      <c r="B36" s="101">
        <v>200</v>
      </c>
      <c r="C36" s="105" t="s">
        <v>171</v>
      </c>
      <c r="D36" s="99">
        <v>500</v>
      </c>
      <c r="E36" s="100">
        <v>0</v>
      </c>
      <c r="F36" s="82">
        <f t="shared" si="1"/>
        <v>500</v>
      </c>
    </row>
    <row r="37" spans="1:6" ht="38.25" customHeight="1">
      <c r="A37" s="104" t="s">
        <v>143</v>
      </c>
      <c r="B37" s="101">
        <v>200</v>
      </c>
      <c r="C37" s="105" t="s">
        <v>172</v>
      </c>
      <c r="D37" s="99">
        <v>500</v>
      </c>
      <c r="E37" s="100">
        <v>0</v>
      </c>
      <c r="F37" s="82">
        <f t="shared" si="1"/>
        <v>500</v>
      </c>
    </row>
    <row r="38" spans="1:6" ht="38.25" customHeight="1">
      <c r="A38" s="104" t="s">
        <v>143</v>
      </c>
      <c r="B38" s="101">
        <v>200</v>
      </c>
      <c r="C38" s="105" t="s">
        <v>173</v>
      </c>
      <c r="D38" s="99">
        <v>500</v>
      </c>
      <c r="E38" s="100">
        <v>0</v>
      </c>
      <c r="F38" s="82">
        <f t="shared" si="1"/>
        <v>500</v>
      </c>
    </row>
    <row r="39" spans="1:6" ht="33.75" customHeight="1">
      <c r="A39" s="104" t="s">
        <v>143</v>
      </c>
      <c r="B39" s="101">
        <v>200</v>
      </c>
      <c r="C39" s="105" t="s">
        <v>174</v>
      </c>
      <c r="D39" s="99">
        <v>43000</v>
      </c>
      <c r="E39" s="100">
        <v>1500</v>
      </c>
      <c r="F39" s="82">
        <f t="shared" si="1"/>
        <v>41500</v>
      </c>
    </row>
    <row r="40" spans="1:6" ht="32.25" customHeight="1">
      <c r="A40" s="106" t="s">
        <v>175</v>
      </c>
      <c r="B40" s="107">
        <v>200</v>
      </c>
      <c r="C40" s="98" t="s">
        <v>176</v>
      </c>
      <c r="D40" s="99">
        <v>35000</v>
      </c>
      <c r="E40" s="100">
        <v>7490</v>
      </c>
      <c r="F40" s="82">
        <f t="shared" si="1"/>
        <v>27510</v>
      </c>
    </row>
    <row r="41" spans="1:6" ht="15" customHeight="1">
      <c r="A41" s="104" t="s">
        <v>177</v>
      </c>
      <c r="B41" s="108">
        <v>200</v>
      </c>
      <c r="C41" s="98" t="s">
        <v>178</v>
      </c>
      <c r="D41" s="99">
        <v>3000</v>
      </c>
      <c r="E41" s="100">
        <v>1575</v>
      </c>
      <c r="F41" s="82">
        <f t="shared" si="1"/>
        <v>1425</v>
      </c>
    </row>
    <row r="42" spans="1:6" ht="15" customHeight="1">
      <c r="A42" s="104" t="s">
        <v>168</v>
      </c>
      <c r="B42" s="108">
        <v>200</v>
      </c>
      <c r="C42" s="98" t="s">
        <v>179</v>
      </c>
      <c r="D42" s="99">
        <v>20000</v>
      </c>
      <c r="E42" s="100">
        <v>0</v>
      </c>
      <c r="F42" s="82">
        <f t="shared" si="1"/>
        <v>20000</v>
      </c>
    </row>
    <row r="43" spans="1:6" ht="15" customHeight="1">
      <c r="A43" s="104" t="s">
        <v>143</v>
      </c>
      <c r="B43" s="101">
        <v>200</v>
      </c>
      <c r="C43" s="105" t="s">
        <v>180</v>
      </c>
      <c r="D43" s="99">
        <v>500</v>
      </c>
      <c r="E43" s="100">
        <v>0</v>
      </c>
      <c r="F43" s="82">
        <f t="shared" si="1"/>
        <v>500</v>
      </c>
    </row>
    <row r="44" spans="1:6" ht="33.75">
      <c r="A44" s="104" t="s">
        <v>143</v>
      </c>
      <c r="B44" s="108">
        <v>200</v>
      </c>
      <c r="C44" s="98" t="s">
        <v>181</v>
      </c>
      <c r="D44" s="99">
        <v>10000</v>
      </c>
      <c r="E44" s="100">
        <v>0</v>
      </c>
      <c r="F44" s="82">
        <f t="shared" si="1"/>
        <v>10000</v>
      </c>
    </row>
    <row r="45" spans="1:6" ht="15" customHeight="1">
      <c r="A45" s="89" t="s">
        <v>147</v>
      </c>
      <c r="B45" s="90"/>
      <c r="C45" s="91" t="s">
        <v>182</v>
      </c>
      <c r="D45" s="65">
        <f>D34+D35+D36+D37+D38+D39+D40+D41+D42+D44+D43</f>
        <v>133500</v>
      </c>
      <c r="E45" s="65">
        <f>E34+E35+E36+E37+E38+E39+E40+E41+E42+E44+E43</f>
        <v>10565</v>
      </c>
      <c r="F45" s="82">
        <f t="shared" si="1"/>
        <v>122935</v>
      </c>
    </row>
    <row r="46" spans="1:6" ht="15" customHeight="1">
      <c r="A46" s="109" t="s">
        <v>183</v>
      </c>
      <c r="B46" s="90"/>
      <c r="C46" s="91" t="s">
        <v>184</v>
      </c>
      <c r="D46" s="65"/>
      <c r="E46" s="92"/>
      <c r="F46" s="82"/>
    </row>
    <row r="47" spans="1:6" ht="24.75" customHeight="1">
      <c r="A47" s="77" t="s">
        <v>136</v>
      </c>
      <c r="B47" s="93">
        <v>200</v>
      </c>
      <c r="C47" s="98" t="s">
        <v>185</v>
      </c>
      <c r="D47" s="99">
        <f>D48+D49</f>
        <v>117600</v>
      </c>
      <c r="E47" s="99">
        <f>E48+E49</f>
        <v>11758.84</v>
      </c>
      <c r="F47" s="82">
        <f>D47-E47</f>
        <v>105841.16</v>
      </c>
    </row>
    <row r="48" spans="1:6" ht="29.25" customHeight="1">
      <c r="A48" s="77" t="s">
        <v>136</v>
      </c>
      <c r="B48" s="110">
        <v>200</v>
      </c>
      <c r="C48" s="98" t="s">
        <v>186</v>
      </c>
      <c r="D48" s="99">
        <v>90300</v>
      </c>
      <c r="E48" s="100">
        <v>9796.8</v>
      </c>
      <c r="F48" s="82">
        <f>D48-E48</f>
        <v>80503.2</v>
      </c>
    </row>
    <row r="49" spans="1:6" ht="29.25" customHeight="1">
      <c r="A49" s="77" t="s">
        <v>141</v>
      </c>
      <c r="B49" s="110">
        <v>200</v>
      </c>
      <c r="C49" s="98" t="s">
        <v>187</v>
      </c>
      <c r="D49" s="99">
        <v>27300</v>
      </c>
      <c r="E49" s="100">
        <v>1962.04</v>
      </c>
      <c r="F49" s="82">
        <f>D49-E49</f>
        <v>25337.96</v>
      </c>
    </row>
    <row r="50" spans="1:6" ht="29.25" customHeight="1">
      <c r="A50" s="104" t="s">
        <v>188</v>
      </c>
      <c r="B50" s="110">
        <v>200</v>
      </c>
      <c r="C50" s="98" t="s">
        <v>189</v>
      </c>
      <c r="D50" s="99">
        <v>0</v>
      </c>
      <c r="E50" s="100">
        <v>0</v>
      </c>
      <c r="F50" s="82">
        <f>D50-E50</f>
        <v>0</v>
      </c>
    </row>
    <row r="51" spans="1:6" ht="15" customHeight="1">
      <c r="A51" s="111" t="s">
        <v>147</v>
      </c>
      <c r="B51" s="112"/>
      <c r="C51" s="91" t="s">
        <v>190</v>
      </c>
      <c r="D51" s="65">
        <f>D47+D50</f>
        <v>117600</v>
      </c>
      <c r="E51" s="65">
        <f>E47+E50</f>
        <v>11758.84</v>
      </c>
      <c r="F51" s="82">
        <f>D51-E51</f>
        <v>105841.16</v>
      </c>
    </row>
    <row r="52" spans="1:6" ht="25.5" customHeight="1" hidden="1">
      <c r="A52" s="77"/>
      <c r="B52" s="110"/>
      <c r="C52" s="98"/>
      <c r="D52" s="99" t="s">
        <v>191</v>
      </c>
      <c r="E52" s="100"/>
      <c r="F52" s="82"/>
    </row>
    <row r="53" spans="1:6" ht="25.5" customHeight="1" hidden="1">
      <c r="A53" s="77" t="s">
        <v>192</v>
      </c>
      <c r="B53" s="110"/>
      <c r="C53" s="98" t="s">
        <v>193</v>
      </c>
      <c r="D53" s="99">
        <v>19200</v>
      </c>
      <c r="E53" s="100"/>
      <c r="F53" s="82"/>
    </row>
    <row r="54" spans="1:6" ht="25.5" customHeight="1">
      <c r="A54" s="73" t="s">
        <v>194</v>
      </c>
      <c r="B54" s="110"/>
      <c r="C54" s="91" t="s">
        <v>195</v>
      </c>
      <c r="D54" s="99"/>
      <c r="E54" s="100"/>
      <c r="F54" s="82"/>
    </row>
    <row r="55" spans="1:6" ht="36.75" customHeight="1">
      <c r="A55" s="77" t="s">
        <v>196</v>
      </c>
      <c r="B55" s="110">
        <v>200</v>
      </c>
      <c r="C55" s="98" t="s">
        <v>197</v>
      </c>
      <c r="D55" s="99">
        <v>50000</v>
      </c>
      <c r="E55" s="100">
        <v>0</v>
      </c>
      <c r="F55" s="82">
        <f>D55-E55</f>
        <v>50000</v>
      </c>
    </row>
    <row r="56" spans="1:6" ht="25.5" customHeight="1">
      <c r="A56" s="89" t="s">
        <v>147</v>
      </c>
      <c r="B56" s="90"/>
      <c r="C56" s="91" t="s">
        <v>198</v>
      </c>
      <c r="D56" s="65">
        <f>D55</f>
        <v>50000</v>
      </c>
      <c r="E56" s="65">
        <f>E55</f>
        <v>0</v>
      </c>
      <c r="F56" s="82">
        <f>D56-E56</f>
        <v>50000</v>
      </c>
    </row>
    <row r="57" spans="1:6" ht="15" customHeight="1" hidden="1">
      <c r="A57" s="77"/>
      <c r="B57" s="101"/>
      <c r="C57" s="105" t="s">
        <v>199</v>
      </c>
      <c r="D57" s="94">
        <v>30000</v>
      </c>
      <c r="E57" s="94"/>
      <c r="F57" s="82"/>
    </row>
    <row r="58" spans="1:6" ht="15" customHeight="1" hidden="1">
      <c r="A58" s="77"/>
      <c r="B58" s="101"/>
      <c r="C58" s="105" t="s">
        <v>200</v>
      </c>
      <c r="D58" s="94">
        <v>8000</v>
      </c>
      <c r="E58" s="94"/>
      <c r="F58" s="82"/>
    </row>
    <row r="59" spans="1:6" ht="15" customHeight="1">
      <c r="A59" s="73" t="s">
        <v>201</v>
      </c>
      <c r="B59" s="101"/>
      <c r="C59" s="113" t="s">
        <v>202</v>
      </c>
      <c r="D59" s="94"/>
      <c r="E59" s="94"/>
      <c r="F59" s="82"/>
    </row>
    <row r="60" spans="1:6" ht="30.75" customHeight="1">
      <c r="A60" s="77" t="s">
        <v>143</v>
      </c>
      <c r="B60" s="101">
        <v>200</v>
      </c>
      <c r="C60" s="105" t="s">
        <v>203</v>
      </c>
      <c r="D60" s="94">
        <v>60000</v>
      </c>
      <c r="E60" s="94">
        <v>0</v>
      </c>
      <c r="F60" s="82">
        <f>D60-E60</f>
        <v>60000</v>
      </c>
    </row>
    <row r="61" spans="1:6" ht="36.75" customHeight="1">
      <c r="A61" s="77" t="s">
        <v>143</v>
      </c>
      <c r="B61" s="101">
        <v>200</v>
      </c>
      <c r="C61" s="105" t="s">
        <v>204</v>
      </c>
      <c r="D61" s="94">
        <v>90600</v>
      </c>
      <c r="E61" s="94">
        <v>31085.14</v>
      </c>
      <c r="F61" s="82">
        <f aca="true" t="shared" si="2" ref="F61:F82">D61-E61</f>
        <v>59514.86</v>
      </c>
    </row>
    <row r="62" spans="1:6" ht="21" customHeight="1" hidden="1">
      <c r="A62" s="77" t="s">
        <v>143</v>
      </c>
      <c r="B62" s="114"/>
      <c r="C62" s="105" t="s">
        <v>205</v>
      </c>
      <c r="D62" s="94">
        <v>10000</v>
      </c>
      <c r="E62" s="115"/>
      <c r="F62" s="82">
        <f t="shared" si="2"/>
        <v>10000</v>
      </c>
    </row>
    <row r="63" spans="1:6" ht="33.75">
      <c r="A63" s="77" t="s">
        <v>143</v>
      </c>
      <c r="B63" s="114">
        <v>200</v>
      </c>
      <c r="C63" s="105" t="s">
        <v>206</v>
      </c>
      <c r="D63" s="94">
        <v>191400</v>
      </c>
      <c r="E63" s="94">
        <v>0</v>
      </c>
      <c r="F63" s="82">
        <f t="shared" si="2"/>
        <v>191400</v>
      </c>
    </row>
    <row r="64" spans="1:6" ht="33.75">
      <c r="A64" s="77" t="s">
        <v>143</v>
      </c>
      <c r="B64" s="114">
        <v>200</v>
      </c>
      <c r="C64" s="105" t="s">
        <v>207</v>
      </c>
      <c r="D64" s="94">
        <v>0</v>
      </c>
      <c r="E64" s="94">
        <v>0</v>
      </c>
      <c r="F64" s="82">
        <f t="shared" si="2"/>
        <v>0</v>
      </c>
    </row>
    <row r="65" spans="1:6" ht="41.25" customHeight="1">
      <c r="A65" s="77" t="s">
        <v>143</v>
      </c>
      <c r="B65" s="114">
        <v>200</v>
      </c>
      <c r="C65" s="105" t="s">
        <v>208</v>
      </c>
      <c r="D65" s="94">
        <v>500</v>
      </c>
      <c r="E65" s="94">
        <v>0</v>
      </c>
      <c r="F65" s="82">
        <f t="shared" si="2"/>
        <v>500</v>
      </c>
    </row>
    <row r="66" spans="1:6" ht="15" customHeight="1">
      <c r="A66" s="116" t="s">
        <v>147</v>
      </c>
      <c r="B66" s="114"/>
      <c r="C66" s="113" t="s">
        <v>209</v>
      </c>
      <c r="D66" s="115">
        <f>D60+D61+D63+D65</f>
        <v>342500</v>
      </c>
      <c r="E66" s="115">
        <f>E60+E61+E63+E65</f>
        <v>31085.14</v>
      </c>
      <c r="F66" s="82">
        <f t="shared" si="2"/>
        <v>311414.86</v>
      </c>
    </row>
    <row r="67" spans="1:6" ht="15" customHeight="1">
      <c r="A67" s="73" t="s">
        <v>210</v>
      </c>
      <c r="B67" s="114"/>
      <c r="C67" s="113" t="s">
        <v>211</v>
      </c>
      <c r="D67" s="115"/>
      <c r="E67" s="115"/>
      <c r="F67" s="82"/>
    </row>
    <row r="68" spans="1:6" ht="33.75">
      <c r="A68" s="77" t="s">
        <v>143</v>
      </c>
      <c r="B68" s="114">
        <v>200</v>
      </c>
      <c r="C68" s="105" t="s">
        <v>212</v>
      </c>
      <c r="D68" s="94">
        <v>1500</v>
      </c>
      <c r="E68" s="94">
        <v>0</v>
      </c>
      <c r="F68" s="82">
        <f t="shared" si="2"/>
        <v>1500</v>
      </c>
    </row>
    <row r="69" spans="1:6" ht="15" customHeight="1">
      <c r="A69" s="116" t="s">
        <v>147</v>
      </c>
      <c r="B69" s="114"/>
      <c r="C69" s="113" t="s">
        <v>213</v>
      </c>
      <c r="D69" s="115">
        <f>D68</f>
        <v>1500</v>
      </c>
      <c r="E69" s="115">
        <f>E68</f>
        <v>0</v>
      </c>
      <c r="F69" s="82">
        <f t="shared" si="2"/>
        <v>1500</v>
      </c>
    </row>
    <row r="70" spans="1:6" ht="15" customHeight="1">
      <c r="A70" s="73" t="s">
        <v>214</v>
      </c>
      <c r="B70" s="114"/>
      <c r="C70" s="113" t="s">
        <v>215</v>
      </c>
      <c r="D70" s="115"/>
      <c r="E70" s="115"/>
      <c r="F70" s="82"/>
    </row>
    <row r="71" spans="1:6" ht="45">
      <c r="A71" s="77" t="s">
        <v>216</v>
      </c>
      <c r="B71" s="114">
        <v>200</v>
      </c>
      <c r="C71" s="105" t="s">
        <v>217</v>
      </c>
      <c r="D71" s="94">
        <v>183900</v>
      </c>
      <c r="E71" s="94">
        <v>30270</v>
      </c>
      <c r="F71" s="82">
        <f t="shared" si="2"/>
        <v>153630</v>
      </c>
    </row>
    <row r="72" spans="1:6" ht="15" customHeight="1">
      <c r="A72" s="116" t="s">
        <v>147</v>
      </c>
      <c r="B72" s="114"/>
      <c r="C72" s="113" t="s">
        <v>218</v>
      </c>
      <c r="D72" s="115">
        <f>D71</f>
        <v>183900</v>
      </c>
      <c r="E72" s="115">
        <f>E71</f>
        <v>30270</v>
      </c>
      <c r="F72" s="82">
        <f t="shared" si="2"/>
        <v>153630</v>
      </c>
    </row>
    <row r="73" spans="1:6" ht="15" customHeight="1">
      <c r="A73" s="73" t="s">
        <v>219</v>
      </c>
      <c r="B73" s="114"/>
      <c r="C73" s="113" t="s">
        <v>220</v>
      </c>
      <c r="D73" s="115"/>
      <c r="E73" s="115"/>
      <c r="F73" s="82"/>
    </row>
    <row r="74" spans="1:6" ht="33.75">
      <c r="A74" s="77" t="s">
        <v>143</v>
      </c>
      <c r="B74" s="101">
        <v>200</v>
      </c>
      <c r="C74" s="105" t="s">
        <v>221</v>
      </c>
      <c r="D74" s="94">
        <v>1500</v>
      </c>
      <c r="E74" s="94">
        <v>0</v>
      </c>
      <c r="F74" s="82">
        <f t="shared" si="2"/>
        <v>1500</v>
      </c>
    </row>
    <row r="75" spans="1:6" ht="15" hidden="1">
      <c r="A75" s="77" t="s">
        <v>151</v>
      </c>
      <c r="B75" s="101"/>
      <c r="C75" s="105" t="s">
        <v>222</v>
      </c>
      <c r="D75" s="94" t="s">
        <v>223</v>
      </c>
      <c r="E75" s="94"/>
      <c r="F75" s="82">
        <f t="shared" si="2"/>
        <v>3000</v>
      </c>
    </row>
    <row r="76" spans="1:6" ht="22.5" customHeight="1">
      <c r="A76" s="77" t="s">
        <v>147</v>
      </c>
      <c r="B76" s="114"/>
      <c r="C76" s="113" t="s">
        <v>224</v>
      </c>
      <c r="D76" s="115">
        <f>D74</f>
        <v>1500</v>
      </c>
      <c r="E76" s="115">
        <f>E74</f>
        <v>0</v>
      </c>
      <c r="F76" s="82">
        <f t="shared" si="2"/>
        <v>1500</v>
      </c>
    </row>
    <row r="77" spans="1:6" ht="22.5" customHeight="1">
      <c r="A77" s="73" t="s">
        <v>225</v>
      </c>
      <c r="B77" s="114"/>
      <c r="C77" s="113" t="s">
        <v>226</v>
      </c>
      <c r="D77" s="115"/>
      <c r="E77" s="115"/>
      <c r="F77" s="82"/>
    </row>
    <row r="78" spans="1:6" ht="20.25" customHeight="1">
      <c r="A78" s="104" t="s">
        <v>227</v>
      </c>
      <c r="B78" s="114">
        <v>200</v>
      </c>
      <c r="C78" s="105" t="s">
        <v>228</v>
      </c>
      <c r="D78" s="94">
        <v>3512600</v>
      </c>
      <c r="E78" s="94">
        <v>474000</v>
      </c>
      <c r="F78" s="82">
        <f t="shared" si="2"/>
        <v>3038600</v>
      </c>
    </row>
    <row r="79" spans="1:6" ht="33.75">
      <c r="A79" s="77" t="s">
        <v>143</v>
      </c>
      <c r="B79" s="114">
        <v>200</v>
      </c>
      <c r="C79" s="105" t="s">
        <v>229</v>
      </c>
      <c r="D79" s="94">
        <v>160000</v>
      </c>
      <c r="E79" s="94">
        <v>0</v>
      </c>
      <c r="F79" s="82">
        <f t="shared" si="2"/>
        <v>160000</v>
      </c>
    </row>
    <row r="80" spans="1:6" ht="33.75">
      <c r="A80" s="77" t="s">
        <v>143</v>
      </c>
      <c r="B80" s="114">
        <v>200</v>
      </c>
      <c r="C80" s="105" t="s">
        <v>230</v>
      </c>
      <c r="D80" s="94">
        <v>0</v>
      </c>
      <c r="E80" s="94">
        <v>0</v>
      </c>
      <c r="F80" s="82">
        <f t="shared" si="2"/>
        <v>0</v>
      </c>
    </row>
    <row r="81" spans="1:6" ht="32.25" customHeight="1">
      <c r="A81" s="77" t="s">
        <v>143</v>
      </c>
      <c r="B81" s="114">
        <v>200</v>
      </c>
      <c r="C81" s="105" t="s">
        <v>231</v>
      </c>
      <c r="D81" s="94">
        <v>0</v>
      </c>
      <c r="E81" s="94">
        <v>0</v>
      </c>
      <c r="F81" s="82">
        <f t="shared" si="2"/>
        <v>0</v>
      </c>
    </row>
    <row r="82" spans="1:6" ht="15" customHeight="1">
      <c r="A82" s="114" t="s">
        <v>147</v>
      </c>
      <c r="B82" s="101"/>
      <c r="C82" s="113" t="s">
        <v>232</v>
      </c>
      <c r="D82" s="115">
        <f>D78+D79+D80+D81</f>
        <v>3672600</v>
      </c>
      <c r="E82" s="115">
        <f>E78+E80+E79+E81</f>
        <v>474000</v>
      </c>
      <c r="F82" s="82">
        <f t="shared" si="2"/>
        <v>3198600</v>
      </c>
    </row>
    <row r="83" spans="1:6" ht="12.75">
      <c r="A83" s="117"/>
      <c r="B83" s="101"/>
      <c r="C83" s="118"/>
      <c r="D83" s="118"/>
      <c r="E83" s="118"/>
      <c r="F83" s="119"/>
    </row>
    <row r="84" spans="1:6" ht="25.5" customHeight="1">
      <c r="A84" s="120" t="s">
        <v>233</v>
      </c>
      <c r="B84" s="121">
        <v>450</v>
      </c>
      <c r="C84" s="118"/>
      <c r="D84" s="122">
        <v>-363000</v>
      </c>
      <c r="E84" s="123">
        <v>796569.09</v>
      </c>
      <c r="F84" s="124" t="s">
        <v>35</v>
      </c>
    </row>
    <row r="85" ht="13.5">
      <c r="C85" s="125" t="s">
        <v>35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workbookViewId="0" topLeftCell="A1">
      <selection activeCell="D28" sqref="D28"/>
    </sheetView>
  </sheetViews>
  <sheetFormatPr defaultColWidth="9.00390625" defaultRowHeight="12.75"/>
  <cols>
    <col min="1" max="1" width="25.25390625" style="2" customWidth="1"/>
    <col min="2" max="2" width="7.375" style="2" customWidth="1"/>
    <col min="3" max="3" width="27.00390625" style="2" customWidth="1"/>
    <col min="4" max="4" width="19.00390625" style="3" customWidth="1"/>
    <col min="5" max="5" width="18.00390625" style="3" customWidth="1"/>
    <col min="6" max="6" width="17.875" style="0" customWidth="1"/>
  </cols>
  <sheetData>
    <row r="1" spans="1:6" ht="10.5" customHeight="1">
      <c r="A1" s="4"/>
      <c r="B1" s="5"/>
      <c r="C1" s="6"/>
      <c r="D1" s="7"/>
      <c r="E1" s="8" t="s">
        <v>234</v>
      </c>
      <c r="F1" s="8"/>
    </row>
    <row r="2" spans="1:6" ht="14.25">
      <c r="A2" s="9" t="s">
        <v>235</v>
      </c>
      <c r="B2" s="9"/>
      <c r="C2" s="9"/>
      <c r="D2" s="9"/>
      <c r="E2" s="9"/>
      <c r="F2" s="9"/>
    </row>
    <row r="3" spans="1:6" ht="11.25" customHeight="1">
      <c r="A3" s="10"/>
      <c r="B3" s="11"/>
      <c r="C3" s="12"/>
      <c r="D3" s="13"/>
      <c r="E3" s="13"/>
      <c r="F3" s="14"/>
    </row>
    <row r="4" spans="1:6" ht="18" customHeight="1">
      <c r="A4" s="15"/>
      <c r="B4" s="16" t="s">
        <v>22</v>
      </c>
      <c r="C4" s="17" t="s">
        <v>236</v>
      </c>
      <c r="D4" s="17" t="s">
        <v>24</v>
      </c>
      <c r="E4" s="18"/>
      <c r="F4" s="19" t="s">
        <v>25</v>
      </c>
    </row>
    <row r="5" spans="1:6" ht="18" customHeight="1">
      <c r="A5" s="16" t="s">
        <v>26</v>
      </c>
      <c r="B5" s="16" t="s">
        <v>27</v>
      </c>
      <c r="C5" s="17"/>
      <c r="D5" s="17"/>
      <c r="E5" s="20" t="s">
        <v>28</v>
      </c>
      <c r="F5" s="21" t="s">
        <v>29</v>
      </c>
    </row>
    <row r="6" spans="1:6" ht="18" customHeight="1">
      <c r="A6" s="15"/>
      <c r="B6" s="16" t="s">
        <v>30</v>
      </c>
      <c r="C6" s="17"/>
      <c r="D6" s="17"/>
      <c r="E6" s="20"/>
      <c r="F6" s="21"/>
    </row>
    <row r="7" spans="1:6" ht="9.75" customHeight="1">
      <c r="A7" s="22">
        <v>1</v>
      </c>
      <c r="B7" s="23">
        <v>2</v>
      </c>
      <c r="C7" s="23">
        <v>3</v>
      </c>
      <c r="D7" s="24" t="s">
        <v>31</v>
      </c>
      <c r="E7" s="24" t="s">
        <v>131</v>
      </c>
      <c r="F7" s="25" t="s">
        <v>32</v>
      </c>
    </row>
    <row r="8" spans="1:6" ht="24" customHeight="1">
      <c r="A8" s="26" t="s">
        <v>237</v>
      </c>
      <c r="B8" s="27" t="s">
        <v>238</v>
      </c>
      <c r="C8" s="28" t="s">
        <v>35</v>
      </c>
      <c r="D8" s="29" t="s">
        <v>239</v>
      </c>
      <c r="E8" s="30" t="s">
        <v>240</v>
      </c>
      <c r="F8" s="31"/>
    </row>
    <row r="9" spans="1:6" ht="11.25" customHeight="1">
      <c r="A9" s="26" t="s">
        <v>241</v>
      </c>
      <c r="B9" s="32"/>
      <c r="C9" s="33"/>
      <c r="D9" s="34"/>
      <c r="E9" s="35"/>
      <c r="F9" s="36"/>
    </row>
    <row r="10" spans="1:6" ht="24.75" customHeight="1">
      <c r="A10" s="26" t="s">
        <v>242</v>
      </c>
      <c r="B10" s="37" t="s">
        <v>243</v>
      </c>
      <c r="C10" s="29" t="s">
        <v>35</v>
      </c>
      <c r="D10" s="29" t="s">
        <v>239</v>
      </c>
      <c r="E10" s="30" t="s">
        <v>240</v>
      </c>
      <c r="F10" s="38"/>
    </row>
    <row r="11" spans="1:6" ht="11.25" customHeight="1">
      <c r="A11" s="26" t="s">
        <v>244</v>
      </c>
      <c r="B11" s="32"/>
      <c r="C11" s="34"/>
      <c r="D11" s="34"/>
      <c r="E11" s="35"/>
      <c r="F11" s="36"/>
    </row>
    <row r="12" spans="1:6" ht="22.5">
      <c r="A12" s="26" t="s">
        <v>245</v>
      </c>
      <c r="B12" s="37" t="s">
        <v>246</v>
      </c>
      <c r="C12" s="29"/>
      <c r="D12" s="29"/>
      <c r="E12" s="39"/>
      <c r="F12" s="38"/>
    </row>
    <row r="13" spans="1:6" ht="18" customHeight="1">
      <c r="A13" s="26" t="s">
        <v>244</v>
      </c>
      <c r="B13" s="40"/>
      <c r="C13" s="29"/>
      <c r="D13" s="29"/>
      <c r="E13" s="39"/>
      <c r="F13" s="38"/>
    </row>
    <row r="14" spans="1:6" ht="21" customHeight="1">
      <c r="A14" s="26" t="s">
        <v>247</v>
      </c>
      <c r="B14" s="41" t="s">
        <v>248</v>
      </c>
      <c r="C14" s="29" t="s">
        <v>249</v>
      </c>
      <c r="D14" s="29" t="s">
        <v>239</v>
      </c>
      <c r="E14" s="30" t="s">
        <v>240</v>
      </c>
      <c r="F14" s="31"/>
    </row>
    <row r="15" spans="1:6" ht="21" customHeight="1">
      <c r="A15" s="26" t="s">
        <v>250</v>
      </c>
      <c r="B15" s="41" t="s">
        <v>251</v>
      </c>
      <c r="C15" s="29" t="s">
        <v>252</v>
      </c>
      <c r="D15" s="29" t="s">
        <v>253</v>
      </c>
      <c r="E15" s="42">
        <v>-1830837.19</v>
      </c>
      <c r="F15" s="43" t="s">
        <v>35</v>
      </c>
    </row>
    <row r="16" spans="1:6" ht="21" customHeight="1">
      <c r="A16" s="26" t="s">
        <v>254</v>
      </c>
      <c r="B16" s="41" t="s">
        <v>255</v>
      </c>
      <c r="C16" s="44" t="s">
        <v>256</v>
      </c>
      <c r="D16" s="29" t="s">
        <v>253</v>
      </c>
      <c r="E16" s="42">
        <v>-1830837.19</v>
      </c>
      <c r="F16" s="45"/>
    </row>
    <row r="17" spans="1:6" ht="21" customHeight="1">
      <c r="A17" s="26" t="s">
        <v>257</v>
      </c>
      <c r="B17" s="46" t="s">
        <v>258</v>
      </c>
      <c r="C17" s="44" t="s">
        <v>259</v>
      </c>
      <c r="D17" s="29" t="s">
        <v>253</v>
      </c>
      <c r="E17" s="42">
        <v>-1830837.19</v>
      </c>
      <c r="F17" s="45"/>
    </row>
    <row r="18" spans="1:6" s="1" customFormat="1" ht="33.75">
      <c r="A18" s="26" t="s">
        <v>260</v>
      </c>
      <c r="B18" s="46" t="s">
        <v>261</v>
      </c>
      <c r="C18" s="34" t="s">
        <v>262</v>
      </c>
      <c r="D18" s="29" t="s">
        <v>253</v>
      </c>
      <c r="E18" s="42">
        <v>-1830837.19</v>
      </c>
      <c r="F18" s="47" t="s">
        <v>35</v>
      </c>
    </row>
    <row r="19" spans="1:6" s="1" customFormat="1" ht="21" customHeight="1">
      <c r="A19" s="26" t="s">
        <v>257</v>
      </c>
      <c r="B19" s="46" t="s">
        <v>263</v>
      </c>
      <c r="C19" s="48" t="s">
        <v>264</v>
      </c>
      <c r="D19" s="48" t="s">
        <v>265</v>
      </c>
      <c r="E19" s="48" t="s">
        <v>266</v>
      </c>
      <c r="F19" s="49" t="s">
        <v>35</v>
      </c>
    </row>
    <row r="20" spans="1:6" ht="21" customHeight="1">
      <c r="A20" s="26" t="s">
        <v>267</v>
      </c>
      <c r="B20" s="46" t="s">
        <v>268</v>
      </c>
      <c r="C20" s="50" t="s">
        <v>269</v>
      </c>
      <c r="D20" s="48" t="s">
        <v>265</v>
      </c>
      <c r="E20" s="48" t="s">
        <v>266</v>
      </c>
      <c r="F20" s="51" t="s">
        <v>35</v>
      </c>
    </row>
    <row r="21" spans="1:6" ht="22.5">
      <c r="A21" s="26" t="s">
        <v>270</v>
      </c>
      <c r="B21" s="46" t="s">
        <v>271</v>
      </c>
      <c r="C21" s="45" t="s">
        <v>272</v>
      </c>
      <c r="D21" s="48" t="s">
        <v>265</v>
      </c>
      <c r="E21" s="48" t="s">
        <v>266</v>
      </c>
      <c r="F21" s="45"/>
    </row>
    <row r="22" spans="1:6" ht="34.5">
      <c r="A22" s="26" t="s">
        <v>273</v>
      </c>
      <c r="B22" s="52" t="s">
        <v>274</v>
      </c>
      <c r="C22" s="45" t="s">
        <v>275</v>
      </c>
      <c r="D22" s="53" t="s">
        <v>265</v>
      </c>
      <c r="E22" s="53" t="s">
        <v>266</v>
      </c>
      <c r="F22" s="45"/>
    </row>
    <row r="23" spans="1:6" ht="12.75" customHeight="1">
      <c r="A23" s="54"/>
      <c r="B23" s="55"/>
      <c r="C23" s="56"/>
      <c r="D23" s="56"/>
      <c r="E23" s="56"/>
      <c r="F23" s="56"/>
    </row>
    <row r="24" spans="1:6" ht="12.75" customHeight="1">
      <c r="A24" s="4" t="s">
        <v>276</v>
      </c>
      <c r="B24" s="55"/>
      <c r="C24" s="57"/>
      <c r="D24" s="56"/>
      <c r="E24" s="57" t="s">
        <v>277</v>
      </c>
      <c r="F24" s="57"/>
    </row>
    <row r="25" spans="1:6" ht="10.5" customHeight="1">
      <c r="A25" s="58"/>
      <c r="B25" s="55"/>
      <c r="C25" s="19" t="s">
        <v>278</v>
      </c>
      <c r="D25" s="56"/>
      <c r="E25" s="56" t="s">
        <v>279</v>
      </c>
      <c r="F25" s="56"/>
    </row>
    <row r="26" spans="1:6" ht="24.75" customHeight="1">
      <c r="A26" s="58"/>
      <c r="B26" s="55"/>
      <c r="C26" s="56"/>
      <c r="D26" s="56"/>
      <c r="E26" s="56"/>
      <c r="F26" s="56"/>
    </row>
    <row r="27" spans="1:6" ht="12.75" customHeight="1">
      <c r="A27" s="4" t="s">
        <v>280</v>
      </c>
      <c r="B27" s="55"/>
      <c r="C27" s="57"/>
      <c r="D27" s="56"/>
      <c r="E27" s="57" t="s">
        <v>281</v>
      </c>
      <c r="F27" s="57"/>
    </row>
    <row r="28" spans="1:6" ht="10.5" customHeight="1">
      <c r="A28" s="58" t="s">
        <v>282</v>
      </c>
      <c r="B28" s="55"/>
      <c r="C28" s="19" t="s">
        <v>278</v>
      </c>
      <c r="D28" s="56"/>
      <c r="E28" s="56" t="s">
        <v>279</v>
      </c>
      <c r="F28" s="56"/>
    </row>
    <row r="29" spans="1:6" ht="12.75" customHeight="1">
      <c r="A29" s="58"/>
      <c r="B29" s="55"/>
      <c r="C29" s="56"/>
      <c r="D29" s="56"/>
      <c r="E29" s="56"/>
      <c r="F29" s="56"/>
    </row>
    <row r="30" spans="1:6" ht="22.5" customHeight="1">
      <c r="A30" s="58" t="s">
        <v>283</v>
      </c>
      <c r="B30" s="55"/>
      <c r="C30" s="57"/>
      <c r="D30" s="56"/>
      <c r="E30" s="57" t="s">
        <v>284</v>
      </c>
      <c r="F30" s="57"/>
    </row>
    <row r="31" spans="1:6" ht="9.75" customHeight="1">
      <c r="A31" s="58"/>
      <c r="B31" s="55"/>
      <c r="C31" s="19" t="s">
        <v>278</v>
      </c>
      <c r="D31" s="56"/>
      <c r="E31" s="56" t="s">
        <v>279</v>
      </c>
      <c r="F31" s="56"/>
    </row>
    <row r="32" spans="1:6" ht="12.75" customHeight="1">
      <c r="A32" s="58"/>
      <c r="B32" s="55"/>
      <c r="C32" s="56"/>
      <c r="D32" s="56"/>
      <c r="E32" s="56"/>
      <c r="F32" s="56"/>
    </row>
    <row r="33" spans="1:6" ht="12.75" customHeight="1">
      <c r="A33" s="58"/>
      <c r="B33" s="55"/>
      <c r="C33" s="56"/>
      <c r="D33" s="56"/>
      <c r="E33" s="56"/>
      <c r="F33" s="56"/>
    </row>
    <row r="34" spans="1:6" ht="12.75" customHeight="1">
      <c r="A34" s="54"/>
      <c r="B34" s="55"/>
      <c r="C34" s="56"/>
      <c r="D34" s="56"/>
      <c r="E34" s="56"/>
      <c r="F34" s="56"/>
    </row>
    <row r="35" spans="1:6" ht="12.75" customHeight="1">
      <c r="A35" s="54"/>
      <c r="B35" s="55"/>
      <c r="C35" s="56"/>
      <c r="D35" s="56"/>
      <c r="E35" s="56"/>
      <c r="F35" s="56"/>
    </row>
    <row r="36" spans="1:6" ht="12.75" customHeight="1">
      <c r="A36" s="54"/>
      <c r="B36" s="55"/>
      <c r="C36" s="56"/>
      <c r="D36" s="56"/>
      <c r="E36" s="56"/>
      <c r="F36" s="56"/>
    </row>
    <row r="37" spans="1:6" ht="12.75" customHeight="1">
      <c r="A37" s="54"/>
      <c r="B37" s="55"/>
      <c r="C37" s="56"/>
      <c r="D37" s="56"/>
      <c r="E37" s="56"/>
      <c r="F37" s="56"/>
    </row>
    <row r="38" spans="1:6" ht="22.5" customHeight="1">
      <c r="A38" s="54"/>
      <c r="B38" s="55"/>
      <c r="C38" s="56"/>
      <c r="D38" s="56"/>
      <c r="E38" s="56"/>
      <c r="F38" s="56"/>
    </row>
    <row r="39" spans="1:4" ht="11.25" customHeight="1">
      <c r="A39" s="58"/>
      <c r="B39" s="58"/>
      <c r="C39" s="4"/>
      <c r="D39" s="59"/>
    </row>
    <row r="40" spans="1:4" ht="11.25" customHeight="1">
      <c r="A40" s="58"/>
      <c r="B40" s="58"/>
      <c r="C40" s="4"/>
      <c r="D40" s="59"/>
    </row>
    <row r="41" spans="1:4" ht="11.25" customHeight="1">
      <c r="A41" s="58"/>
      <c r="B41" s="58"/>
      <c r="C41" s="4"/>
      <c r="D41" s="59"/>
    </row>
    <row r="42" spans="1:4" ht="11.25" customHeight="1">
      <c r="A42" s="58"/>
      <c r="B42" s="58"/>
      <c r="C42" s="4"/>
      <c r="D42" s="59"/>
    </row>
    <row r="43" spans="1:4" ht="11.25" customHeight="1">
      <c r="A43" s="58"/>
      <c r="B43" s="58"/>
      <c r="C43" s="4"/>
      <c r="D43" s="59"/>
    </row>
    <row r="44" spans="1:4" ht="11.25" customHeight="1">
      <c r="A44" s="58"/>
      <c r="B44" s="58"/>
      <c r="C44" s="4"/>
      <c r="D44" s="59"/>
    </row>
    <row r="45" spans="1:4" ht="11.25" customHeight="1">
      <c r="A45" s="58"/>
      <c r="B45" s="58"/>
      <c r="C45" s="4"/>
      <c r="D45" s="59"/>
    </row>
    <row r="46" spans="1:4" ht="11.25" customHeight="1">
      <c r="A46" s="58"/>
      <c r="B46" s="58"/>
      <c r="C46" s="4"/>
      <c r="D46" s="59"/>
    </row>
    <row r="47" spans="1:4" ht="11.25" customHeight="1">
      <c r="A47" s="58"/>
      <c r="B47" s="58"/>
      <c r="C47" s="4"/>
      <c r="D47" s="59"/>
    </row>
    <row r="48" spans="1:4" ht="11.25" customHeight="1">
      <c r="A48" s="58"/>
      <c r="B48" s="58"/>
      <c r="C48" s="4"/>
      <c r="D48" s="59"/>
    </row>
    <row r="49" spans="1:4" ht="11.25" customHeight="1">
      <c r="A49" s="58"/>
      <c r="B49" s="58"/>
      <c r="C49" s="4"/>
      <c r="D49" s="59"/>
    </row>
    <row r="50" spans="1:4" ht="11.25" customHeight="1">
      <c r="A50" s="58"/>
      <c r="B50" s="58"/>
      <c r="C50" s="4"/>
      <c r="D50" s="59"/>
    </row>
    <row r="51" spans="1:4" ht="11.25" customHeight="1">
      <c r="A51" s="58"/>
      <c r="B51" s="58"/>
      <c r="C51" s="4"/>
      <c r="D51" s="59"/>
    </row>
    <row r="52" spans="1:4" ht="11.25" customHeight="1">
      <c r="A52" s="58"/>
      <c r="B52" s="58"/>
      <c r="C52" s="4"/>
      <c r="D52" s="59"/>
    </row>
    <row r="53" spans="1:4" ht="11.25" customHeight="1">
      <c r="A53" s="58"/>
      <c r="B53" s="58"/>
      <c r="C53" s="4"/>
      <c r="D53" s="59"/>
    </row>
    <row r="54" spans="1:4" ht="11.25" customHeight="1">
      <c r="A54" s="58"/>
      <c r="B54" s="58"/>
      <c r="C54" s="4"/>
      <c r="D54" s="59"/>
    </row>
    <row r="55" spans="1:4" ht="11.25" customHeight="1">
      <c r="A55" s="58"/>
      <c r="B55" s="58"/>
      <c r="C55" s="4"/>
      <c r="D55" s="59"/>
    </row>
    <row r="56" spans="1:4" ht="11.25" customHeight="1">
      <c r="A56" s="58"/>
      <c r="B56" s="58"/>
      <c r="C56" s="4"/>
      <c r="D56" s="59"/>
    </row>
    <row r="57" spans="1:4" ht="11.25" customHeight="1">
      <c r="A57" s="58"/>
      <c r="B57" s="58"/>
      <c r="C57" s="4"/>
      <c r="D57" s="59"/>
    </row>
    <row r="58" spans="1:4" ht="11.25" customHeight="1">
      <c r="A58" s="58"/>
      <c r="B58" s="58"/>
      <c r="C58" s="4"/>
      <c r="D58" s="59"/>
    </row>
    <row r="59" ht="23.25" customHeight="1">
      <c r="A59" s="58"/>
    </row>
    <row r="60" ht="9.75" customHeight="1"/>
    <row r="61" spans="1:3" ht="12.75" customHeight="1">
      <c r="A61" s="4"/>
      <c r="B61" s="4"/>
      <c r="C61" s="6"/>
    </row>
  </sheetData>
  <sheetProtection selectLockedCells="1" selectUnlockedCells="1"/>
  <mergeCells count="10">
    <mergeCell ref="E1:F1"/>
    <mergeCell ref="A2:F2"/>
    <mergeCell ref="E24:F24"/>
    <mergeCell ref="E25:F25"/>
    <mergeCell ref="E27:F27"/>
    <mergeCell ref="E28:F28"/>
    <mergeCell ref="E30:F30"/>
    <mergeCell ref="E31:F31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2022-06-02T08:33:33Z</cp:lastPrinted>
  <dcterms:created xsi:type="dcterms:W3CDTF">2022-07-01T11:30:24Z</dcterms:created>
  <dcterms:modified xsi:type="dcterms:W3CDTF">2023-03-02T08:19:02Z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EBE8915FB88F431F83BF01ABE4716F7E</vt:lpwstr>
  </property>
  <property fmtid="{D5CDD505-2E9C-101B-9397-08002B2CF9AE}" pid="4" name="KSOProductBuildV">
    <vt:lpwstr>1049-11.2.0.11486</vt:lpwstr>
  </property>
</Properties>
</file>