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tabRatio="50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'Лист1'!$A$1:$G$73</definedName>
  </definedNames>
  <calcPr fullCalcOnLoad="1"/>
</workbook>
</file>

<file path=xl/sharedStrings.xml><?xml version="1.0" encoding="utf-8"?>
<sst xmlns="http://schemas.openxmlformats.org/spreadsheetml/2006/main" count="369" uniqueCount="277">
  <si>
    <t>ОТЧЕТ ОБ ИСПОЛНЕНИИ БЮДЖЕТА</t>
  </si>
  <si>
    <t>КОДЫ</t>
  </si>
  <si>
    <t xml:space="preserve">Форма по ОКУД </t>
  </si>
  <si>
    <t>0503117</t>
  </si>
  <si>
    <t xml:space="preserve">            Дата</t>
  </si>
  <si>
    <t>ГРБС</t>
  </si>
  <si>
    <t xml:space="preserve">          по ОКПО</t>
  </si>
  <si>
    <t>4228289</t>
  </si>
  <si>
    <t>Наименование финансового органа</t>
  </si>
  <si>
    <t>Администрация Грузиновского сельского поселения</t>
  </si>
  <si>
    <t xml:space="preserve">Глава по БК </t>
  </si>
  <si>
    <t>951</t>
  </si>
  <si>
    <t>Наименование публично-правового образования</t>
  </si>
  <si>
    <t>Администрация Грузиновского  сельского поселения</t>
  </si>
  <si>
    <t xml:space="preserve">        по ОКАТО</t>
  </si>
  <si>
    <t>60234825000</t>
  </si>
  <si>
    <t xml:space="preserve">Периодичность:  месячная </t>
  </si>
  <si>
    <t xml:space="preserve">Единица измерения:  руб </t>
  </si>
  <si>
    <t>383</t>
  </si>
  <si>
    <t xml:space="preserve">1. Доходы бюджета </t>
  </si>
  <si>
    <t>Код</t>
  </si>
  <si>
    <t xml:space="preserve">Код дохода по бюджетной классификации </t>
  </si>
  <si>
    <t xml:space="preserve">Утвержденные бюджетные назначения </t>
  </si>
  <si>
    <t xml:space="preserve">Неисполненные </t>
  </si>
  <si>
    <t xml:space="preserve"> Наименование показателя</t>
  </si>
  <si>
    <t>стро-</t>
  </si>
  <si>
    <t>Исполнено</t>
  </si>
  <si>
    <t>назначения</t>
  </si>
  <si>
    <t>ки</t>
  </si>
  <si>
    <t>4</t>
  </si>
  <si>
    <t>6</t>
  </si>
  <si>
    <t xml:space="preserve">Доходы бюджета - всего </t>
  </si>
  <si>
    <t>010</t>
  </si>
  <si>
    <t>х</t>
  </si>
  <si>
    <t>в том числе: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</si>
  <si>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</si>
  <si>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</si>
  <si>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</si>
  <si>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</si>
  <si>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</si>
  <si>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182 1 01 02000 01 0000 110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</si>
  <si>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</si>
  <si>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</si>
  <si>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</si>
  <si>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182 1 05 00000 00 0000 000</t>
  </si>
  <si>
    <t>Единый сельскохозяйственный налог</t>
  </si>
  <si>
    <t>182 1 05 03000 01 0000 110</t>
  </si>
  <si>
    <t>182 1 05 03010 01 0000 110</t>
  </si>
  <si>
    <t>НАЛОГИ НА ИМУЩЕСТВО</t>
  </si>
  <si>
    <t>182 1 06 00000 00 0000 000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</si>
  <si>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</si>
  <si>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182 1 06 01030 10 0000 110</t>
  </si>
  <si>
    <t>Земельный налог</t>
  </si>
  <si>
    <t>182 1 06 06000 00 0000 110</t>
  </si>
  <si>
    <t>земельный налог с организаций</t>
  </si>
  <si>
    <t>182 1 06 06033 10 0000 110</t>
  </si>
  <si>
    <t>земельный налог с физлиц</t>
  </si>
  <si>
    <t>182 1 06 06043 10 0000 110</t>
  </si>
  <si>
    <t>ГОСУДАРСТВЕННАЯ ПОШЛИНА</t>
  </si>
  <si>
    <t>951 1 08 00000 00 0000 000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</si>
  <si>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</si>
  <si>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</si>
  <si>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</si>
  <si>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</si>
  <si>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</si>
  <si>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815 1 11 05013 10 0000 120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</si>
  <si>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</si>
  <si>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951 1 11 05025 10 0000 120</t>
  </si>
  <si>
    <t>Доходы от использования имущества, находящегося в государственной и муниципальной собственности</t>
  </si>
  <si>
    <t>ДОХОДЫ ОТ ОКАЗАНИ ПЛАТНЫХ УСЛУГ (РАБОТ) И КОМПЕНСАЦИИ ЗАТРАТ ГОСУДАРСТВА</t>
  </si>
  <si>
    <t>951 113 00000 00 0000 130</t>
  </si>
  <si>
    <t>Доходы от компесации затрат государства</t>
  </si>
  <si>
    <t>951 113 02000 00 0000 130</t>
  </si>
  <si>
    <t>Доходы, поступающие в порядке возмещения расходов, понесенных в связи с эксплуатацией имущества</t>
  </si>
  <si>
    <t>951 113 02060 00 0000 130</t>
  </si>
  <si>
    <t>Доходы, поступающие в порядке возмещения расходов, понесенных в связи с эксплуатацией имущества сельских поселений</t>
  </si>
  <si>
    <t>951 113 02065 10 0000 130</t>
  </si>
  <si>
    <t>ДОХОДЫ ОТ ПРОДАЖИ МАТЕРИАЛЬНЫХ И НЕМАТЕРИАЛЬНЫХ АКТИВОВ</t>
  </si>
  <si>
    <t>000 1 14 00000 00 0000 000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</si>
  <si>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</si>
  <si>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951 1 14 02053 10 0000 410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</si>
  <si>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</si>
  <si>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914 1 14 06013 10 0000 430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</si>
  <si>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</si>
  <si>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951 1 14 06025 10 0000 430</t>
  </si>
  <si>
    <t>952 1 14 05035 10 0000 410</t>
  </si>
  <si>
    <t xml:space="preserve">ШТРАФЫ </t>
  </si>
  <si>
    <t>10</t>
  </si>
  <si>
    <t>000 1 16 00000 00 0000 000</t>
  </si>
  <si>
    <t>Штрафы, санкции, возмещения ущерба за нарушение муниципальных правовых актов</t>
  </si>
  <si>
    <t>ПРОЧИЕ НЕНАЛОГОВЫЕ ДОХОДЫ</t>
  </si>
  <si>
    <t>000 1 17 00000 00 0000 000</t>
  </si>
  <si>
    <t>Прочие неналоговые доходы бюджетов поселений</t>
  </si>
  <si>
    <t>952 1 17 01050 10 0000 180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</si>
  <si>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</si>
  <si>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</si>
  <si>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</si>
  <si>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</si>
  <si>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</si>
  <si>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</si>
  <si>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Прочие межбюджетные трансферты, передаваемые бюджетам поселений</t>
  </si>
  <si>
    <t>межбюджетные трансферты, передаваемые бюджетам сельских поселений на государственную поддержку муниципальных учреждений культуры, находящихся на территориях сельских поселений</t>
  </si>
  <si>
    <t xml:space="preserve">Форма 0503117 с. 2 </t>
  </si>
  <si>
    <t xml:space="preserve">2. Расходы бюджета </t>
  </si>
  <si>
    <t>Код расхода по бюджетной классификации</t>
  </si>
  <si>
    <t>Утвержденные бюджетные назначения</t>
  </si>
  <si>
    <t>5</t>
  </si>
  <si>
    <t xml:space="preserve">Расходы бюджета - всего </t>
  </si>
  <si>
    <t>200</t>
  </si>
  <si>
    <t>Общегосударственне вопросы(Функционирование органов местного самоуправления)</t>
  </si>
  <si>
    <t>0104</t>
  </si>
  <si>
    <t>Фонд оплаты труда муниципальных органов</t>
  </si>
  <si>
    <t>951 0104 0520000110 120</t>
  </si>
  <si>
    <t xml:space="preserve">951 0104 0520000110 121 </t>
  </si>
  <si>
    <t>Прочие выплаты</t>
  </si>
  <si>
    <t xml:space="preserve">951 0104 0520000110 122 </t>
  </si>
  <si>
    <t>Уплата взносов на социальное страхование</t>
  </si>
  <si>
    <t>951 0104 0520000110 129</t>
  </si>
  <si>
    <t>Прочая закупка товаров,работ,услуг для муниципальных нужд</t>
  </si>
  <si>
    <t>951 0104 0520000190 240</t>
  </si>
  <si>
    <t>951 0104 0520000190  244</t>
  </si>
  <si>
    <t>ИТОГО:</t>
  </si>
  <si>
    <t xml:space="preserve">951 0104 0520000000 000 </t>
  </si>
  <si>
    <t>951 0104 8990072390 244</t>
  </si>
  <si>
    <t>951 0104 8990072390 000</t>
  </si>
  <si>
    <t>Прочие расходы</t>
  </si>
  <si>
    <t>951 0111 9919010 870 290</t>
  </si>
  <si>
    <t>10000,00</t>
  </si>
  <si>
    <t>Обеспечение деятельности финансовых,налоговых и таможенных органов и органов финансового  надзора</t>
  </si>
  <si>
    <t>0106</t>
  </si>
  <si>
    <t>Иные межбюджетные трансферты</t>
  </si>
  <si>
    <t>951 0106 9990089040 540</t>
  </si>
  <si>
    <t>ИТОГО</t>
  </si>
  <si>
    <t>951 0106 9990089040 000</t>
  </si>
  <si>
    <t>Резервные фонд</t>
  </si>
  <si>
    <t>0111</t>
  </si>
  <si>
    <t>Другие общегосударственные вопросы</t>
  </si>
  <si>
    <t>0113</t>
  </si>
  <si>
    <t>Уплата иных платежей</t>
  </si>
  <si>
    <t xml:space="preserve">951 0113 0410099020  853 </t>
  </si>
  <si>
    <t xml:space="preserve">951 0113 0520000190 244 </t>
  </si>
  <si>
    <t>Уплата замельного налога и налога на имущество</t>
  </si>
  <si>
    <t xml:space="preserve">951 0113 0520099990 851 </t>
  </si>
  <si>
    <t>Уплата прочих налогов,сборов</t>
  </si>
  <si>
    <t xml:space="preserve">951 0113 0520099990 852 </t>
  </si>
  <si>
    <t xml:space="preserve">951 0113 0520099990 853 </t>
  </si>
  <si>
    <t xml:space="preserve">951 0113 9910021010 244 </t>
  </si>
  <si>
    <t>951 0113 0000000 000 800</t>
  </si>
  <si>
    <t>Национальная оборона</t>
  </si>
  <si>
    <t>0203</t>
  </si>
  <si>
    <t>951 0203 9990051180 120</t>
  </si>
  <si>
    <t>951 0203 8990051180 121</t>
  </si>
  <si>
    <t>951 0203 8990051180 129</t>
  </si>
  <si>
    <t xml:space="preserve">Прочая закупка товаров,работ,услуг </t>
  </si>
  <si>
    <t>951 0203 8990051180 244</t>
  </si>
  <si>
    <t xml:space="preserve">951 0203 8990051180 000 </t>
  </si>
  <si>
    <t>66000,00</t>
  </si>
  <si>
    <t>Прочие работы,услуги</t>
  </si>
  <si>
    <t>951 0309 0102167 244 226</t>
  </si>
  <si>
    <t>Национальная безопасность</t>
  </si>
  <si>
    <t>952 0503 0202502 244 225</t>
  </si>
  <si>
    <t>952 0503 0202502 244 340</t>
  </si>
  <si>
    <t>Благоустройство</t>
  </si>
  <si>
    <t>0503</t>
  </si>
  <si>
    <t>951 0503 0802808 244 340</t>
  </si>
  <si>
    <t xml:space="preserve">951 0503 0000000000 000 </t>
  </si>
  <si>
    <t>Образование</t>
  </si>
  <si>
    <t>0705</t>
  </si>
  <si>
    <t>951 0705 0410028010 244</t>
  </si>
  <si>
    <t>951 0705 0000000000 000</t>
  </si>
  <si>
    <t>Социальная политика</t>
  </si>
  <si>
    <t>1001</t>
  </si>
  <si>
    <t xml:space="preserve">Выплата государственной пенсии за выслугу лет, ежеме-сячной доплаты к пенсии </t>
  </si>
  <si>
    <t>951 1001 9990010050 312</t>
  </si>
  <si>
    <t>951 1001 9990010050 000</t>
  </si>
  <si>
    <t>Физкультура и спорт</t>
  </si>
  <si>
    <t>1101</t>
  </si>
  <si>
    <t>951 1101 0602195 244 290</t>
  </si>
  <si>
    <t>3000,00</t>
  </si>
  <si>
    <t>951 1101 0600021950 000</t>
  </si>
  <si>
    <t>Культура и кинематография</t>
  </si>
  <si>
    <t>0801</t>
  </si>
  <si>
    <t>субсидии на выполнение мун.задания</t>
  </si>
  <si>
    <t xml:space="preserve">951 0801 0300000000 000 </t>
  </si>
  <si>
    <t xml:space="preserve">Результат исполнения бюджета (дефицит/профицит) </t>
  </si>
  <si>
    <t xml:space="preserve">Форма 0503117 с. 3 </t>
  </si>
  <si>
    <t xml:space="preserve">3. Источники финансирования дефицита бюджета </t>
  </si>
  <si>
    <t xml:space="preserve">Код источника финансирования дефицита бюджета по бюджетной классификации </t>
  </si>
  <si>
    <t xml:space="preserve">Источники финансирования дефицита бюджета - всего </t>
  </si>
  <si>
    <t>500</t>
  </si>
  <si>
    <t xml:space="preserve">    в том числе:</t>
  </si>
  <si>
    <t xml:space="preserve">источники внутреннего финансирования бюджета </t>
  </si>
  <si>
    <t>520</t>
  </si>
  <si>
    <t xml:space="preserve">     из них:</t>
  </si>
  <si>
    <t>увеличение остатков средств</t>
  </si>
  <si>
    <t>510</t>
  </si>
  <si>
    <t xml:space="preserve">источники внешнего финансирования бюджета </t>
  </si>
  <si>
    <t>620</t>
  </si>
  <si>
    <t xml:space="preserve">       из них:</t>
  </si>
  <si>
    <t>умеьшение остатков средств</t>
  </si>
  <si>
    <t>610</t>
  </si>
  <si>
    <t>Изменение остатков средств</t>
  </si>
  <si>
    <t>700</t>
  </si>
  <si>
    <t>710</t>
  </si>
  <si>
    <t>уменьшение остатков средств</t>
  </si>
  <si>
    <t>720</t>
  </si>
  <si>
    <t xml:space="preserve"> Руководитель  </t>
  </si>
  <si>
    <t>(подпись)</t>
  </si>
  <si>
    <t xml:space="preserve"> (расшифровка подписи)</t>
  </si>
  <si>
    <t xml:space="preserve">Руководитель финансово- </t>
  </si>
  <si>
    <t>А.Н.Шаповалова</t>
  </si>
  <si>
    <t>экономической службы</t>
  </si>
  <si>
    <t>Главный бухгалтер</t>
  </si>
  <si>
    <t>С.С.Мухина</t>
  </si>
  <si>
    <t>951 0111 9910090100 870</t>
  </si>
  <si>
    <t>952 1 11 05075 10 0000 120</t>
  </si>
  <si>
    <t>952 1 11 05035 10 0000 120</t>
  </si>
  <si>
    <t xml:space="preserve">951 1 16 33050 10 6000 140 </t>
  </si>
  <si>
    <t>951 2 02 15001 10 0000 150</t>
  </si>
  <si>
    <t>951 2 02 15002 10 0000 150</t>
  </si>
  <si>
    <t>951 2 02 35118 10 0000 150</t>
  </si>
  <si>
    <t>951 2 02 30024 10 0000 150</t>
  </si>
  <si>
    <t>951 2 02 40014 10 0000 150</t>
  </si>
  <si>
    <t>951 2 02 04052 10 0000 150</t>
  </si>
  <si>
    <t>951 2 02 49999 10 0000 150</t>
  </si>
  <si>
    <t>951 219 60010 10 0000 150</t>
  </si>
  <si>
    <t>182 1 01 02030 01 2100 110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</si>
  <si>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Федерации(пени по соответствующему платежу)</t>
  </si>
  <si>
    <t>182 1 05 03010 01 4000 110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</si>
  <si>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</si>
  <si>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182 1 01 02030 01 1000 110</t>
  </si>
  <si>
    <t>Единый сельскохозяйственный налог (пени по соответствующему платежу)</t>
  </si>
  <si>
    <t>182 1 01 02030 01 3000 110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</si>
  <si>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Федерации(суммы денежных взысканий (штрафов) по соответствующему платежу согласно законодательству Российской Федерации)</t>
  </si>
  <si>
    <t>182 1 01 02010 01 1000 110</t>
  </si>
  <si>
    <t>182 1 01 02010 01 2100 110</t>
  </si>
  <si>
    <t>951 1 16 07090 10 0000 140</t>
  </si>
  <si>
    <t xml:space="preserve">951 0113 0420028020  244 </t>
  </si>
  <si>
    <t xml:space="preserve">951 0113 0430028030  244 </t>
  </si>
  <si>
    <t xml:space="preserve">951 0113 0440028040  244 </t>
  </si>
  <si>
    <t xml:space="preserve">951 0113 0450028050  244 </t>
  </si>
  <si>
    <t>951 0503 0220025020 244</t>
  </si>
  <si>
    <t xml:space="preserve">951 0503 0220025030 244 </t>
  </si>
  <si>
    <t xml:space="preserve">951 0503 0220086370 244 </t>
  </si>
  <si>
    <t xml:space="preserve">951 0503 0810028080 244 </t>
  </si>
  <si>
    <t xml:space="preserve">951 0801 0310000590 611 </t>
  </si>
  <si>
    <t>А.И.Скориков</t>
  </si>
  <si>
    <t xml:space="preserve">951 1101 0620021950 244 </t>
  </si>
  <si>
    <t>182 1 01 02010 01 4000 110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</si>
  <si>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 (прочие поступления)</t>
  </si>
  <si>
    <t>951 0801 0310025080 414</t>
  </si>
  <si>
    <t>951 0801 0310025090 244</t>
  </si>
  <si>
    <t>951 0801 0310025100 244</t>
  </si>
  <si>
    <t>01.11.2020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</si>
  <si>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</si>
  <si>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</si>
  <si>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182 1 01 02020 01 1000 110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</si>
  <si>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</si>
  <si>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182 1 01 02010 01 3000 110</t>
  </si>
  <si>
    <t>182 1 01 02020 01 2100 110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</si>
  <si>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</si>
  <si>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951 0104 0520000190  247</t>
  </si>
  <si>
    <t>0107</t>
  </si>
  <si>
    <t>Обеспечение проведения выборов и референдумов</t>
  </si>
  <si>
    <t>951 0107 9990090350 880</t>
  </si>
  <si>
    <t>0310</t>
  </si>
  <si>
    <t>951 0310 0110021670 244</t>
  </si>
  <si>
    <t xml:space="preserve">951 0310 0000000000 000 </t>
  </si>
  <si>
    <t>Обеспечение пожарной безопасности</t>
  </si>
  <si>
    <t xml:space="preserve">951 0503 0220025020 247 </t>
  </si>
  <si>
    <t>8235500,00</t>
  </si>
  <si>
    <t>8855530,00</t>
  </si>
  <si>
    <t xml:space="preserve">                              на  1 июля  2021 г.</t>
  </si>
  <si>
    <t xml:space="preserve"> -620030,00</t>
  </si>
  <si>
    <t>2150384,96</t>
  </si>
  <si>
    <t>-620030,00</t>
  </si>
  <si>
    <t>3677185,16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</si>
</sst>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0">
    <font>
      <sz val="10"/>
      <name val="Arial Cyr"/>
      <family val="2"/>
    </font>
    <font>
      <sz val="10"/>
      <name val="Arial"/>
      <family val="0"/>
    </font>
    <font>
      <b/>
      <sz val="11"/>
      <name val="Arial Cyr"/>
      <family val="2"/>
    </font>
    <font>
      <sz val="8"/>
      <name val="Arial Cyr"/>
      <family val="2"/>
    </font>
    <font>
      <sz val="11"/>
      <name val="Arial Cyr"/>
      <family val="2"/>
    </font>
    <font>
      <sz val="8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8"/>
      <name val="Arial Cyr"/>
      <family val="2"/>
    </font>
    <font>
      <b/>
      <sz val="11"/>
      <name val="Arial"/>
      <family val="2"/>
    </font>
    <font>
      <b/>
      <sz val="10"/>
      <name val="Arial Cyr"/>
      <family val="2"/>
    </font>
    <font>
      <sz val="9"/>
      <name val="Arial Cyr"/>
      <family val="2"/>
    </font>
    <font>
      <sz val="12"/>
      <name val="Arial Cyr"/>
      <family val="2"/>
    </font>
    <font>
      <b/>
      <sz val="12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205">
    <xf numFmtId="0" fontId="0" fillId="0" borderId="0" xfId="0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left" wrapText="1"/>
    </xf>
    <xf numFmtId="49" fontId="3" fillId="0" borderId="19" xfId="0" applyNumberFormat="1" applyFont="1" applyBorder="1" applyAlignment="1">
      <alignment horizontal="center" wrapText="1"/>
    </xf>
    <xf numFmtId="4" fontId="4" fillId="0" borderId="20" xfId="0" applyNumberFormat="1" applyFont="1" applyBorder="1" applyAlignment="1">
      <alignment horizontal="right"/>
    </xf>
    <xf numFmtId="4" fontId="4" fillId="0" borderId="21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center"/>
    </xf>
    <xf numFmtId="0" fontId="3" fillId="0" borderId="23" xfId="0" applyFont="1" applyBorder="1" applyAlignment="1">
      <alignment horizontal="left" wrapText="1"/>
    </xf>
    <xf numFmtId="49" fontId="3" fillId="0" borderId="24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/>
    </xf>
    <xf numFmtId="49" fontId="4" fillId="0" borderId="25" xfId="0" applyNumberFormat="1" applyFont="1" applyBorder="1" applyAlignment="1">
      <alignment horizontal="center"/>
    </xf>
    <xf numFmtId="0" fontId="5" fillId="0" borderId="26" xfId="0" applyNumberFormat="1" applyFont="1" applyBorder="1" applyAlignment="1">
      <alignment horizontal="left" vertical="center" wrapText="1"/>
    </xf>
    <xf numFmtId="49" fontId="5" fillId="0" borderId="27" xfId="0" applyNumberFormat="1" applyFont="1" applyBorder="1" applyAlignment="1">
      <alignment horizontal="center"/>
    </xf>
    <xf numFmtId="4" fontId="6" fillId="0" borderId="27" xfId="0" applyNumberFormat="1" applyFont="1" applyBorder="1" applyAlignment="1">
      <alignment horizontal="right" wrapText="1"/>
    </xf>
    <xf numFmtId="4" fontId="6" fillId="0" borderId="27" xfId="0" applyNumberFormat="1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0" fontId="5" fillId="0" borderId="27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wrapText="1"/>
    </xf>
    <xf numFmtId="0" fontId="3" fillId="0" borderId="27" xfId="0" applyFont="1" applyBorder="1" applyAlignment="1">
      <alignment horizontal="left" wrapText="1"/>
    </xf>
    <xf numFmtId="49" fontId="0" fillId="0" borderId="27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/>
    </xf>
    <xf numFmtId="0" fontId="3" fillId="0" borderId="0" xfId="0" applyFont="1" applyBorder="1" applyAlignment="1">
      <alignment horizontal="center"/>
    </xf>
    <xf numFmtId="49" fontId="4" fillId="0" borderId="28" xfId="0" applyNumberFormat="1" applyFont="1" applyBorder="1" applyAlignment="1">
      <alignment horizontal="center" wrapText="1"/>
    </xf>
    <xf numFmtId="4" fontId="2" fillId="0" borderId="20" xfId="0" applyNumberFormat="1" applyFont="1" applyBorder="1" applyAlignment="1">
      <alignment horizontal="right"/>
    </xf>
    <xf numFmtId="49" fontId="4" fillId="0" borderId="15" xfId="0" applyNumberFormat="1" applyFont="1" applyBorder="1" applyAlignment="1">
      <alignment horizontal="center" wrapText="1"/>
    </xf>
    <xf numFmtId="4" fontId="4" fillId="0" borderId="20" xfId="0" applyNumberFormat="1" applyFont="1" applyBorder="1" applyAlignment="1">
      <alignment horizontal="center"/>
    </xf>
    <xf numFmtId="4" fontId="4" fillId="0" borderId="21" xfId="0" applyNumberFormat="1" applyFont="1" applyBorder="1" applyAlignment="1">
      <alignment horizontal="center"/>
    </xf>
    <xf numFmtId="0" fontId="7" fillId="0" borderId="26" xfId="0" applyNumberFormat="1" applyFont="1" applyBorder="1" applyAlignment="1">
      <alignment horizontal="left" vertical="center" wrapText="1"/>
    </xf>
    <xf numFmtId="49" fontId="3" fillId="0" borderId="15" xfId="0" applyNumberFormat="1" applyFont="1" applyBorder="1" applyAlignment="1">
      <alignment horizontal="center" wrapText="1"/>
    </xf>
    <xf numFmtId="49" fontId="2" fillId="0" borderId="15" xfId="0" applyNumberFormat="1" applyFont="1" applyBorder="1" applyAlignment="1">
      <alignment horizontal="center" wrapText="1"/>
    </xf>
    <xf numFmtId="49" fontId="4" fillId="0" borderId="29" xfId="0" applyNumberFormat="1" applyFont="1" applyBorder="1" applyAlignment="1">
      <alignment horizontal="center"/>
    </xf>
    <xf numFmtId="49" fontId="6" fillId="0" borderId="15" xfId="0" applyNumberFormat="1" applyFont="1" applyBorder="1" applyAlignment="1">
      <alignment horizontal="center"/>
    </xf>
    <xf numFmtId="4" fontId="6" fillId="0" borderId="26" xfId="0" applyNumberFormat="1" applyFont="1" applyFill="1" applyBorder="1" applyAlignment="1">
      <alignment horizontal="center" vertical="top" wrapText="1"/>
    </xf>
    <xf numFmtId="0" fontId="8" fillId="0" borderId="23" xfId="0" applyFont="1" applyBorder="1" applyAlignment="1">
      <alignment horizontal="left" wrapText="1"/>
    </xf>
    <xf numFmtId="0" fontId="8" fillId="0" borderId="24" xfId="0" applyFont="1" applyBorder="1" applyAlignment="1">
      <alignment horizontal="left" wrapText="1"/>
    </xf>
    <xf numFmtId="49" fontId="2" fillId="0" borderId="20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right"/>
    </xf>
    <xf numFmtId="0" fontId="3" fillId="0" borderId="24" xfId="0" applyFont="1" applyBorder="1" applyAlignment="1">
      <alignment horizontal="left" wrapText="1"/>
    </xf>
    <xf numFmtId="4" fontId="4" fillId="0" borderId="27" xfId="0" applyNumberFormat="1" applyFont="1" applyBorder="1" applyAlignment="1">
      <alignment horizontal="right"/>
    </xf>
    <xf numFmtId="0" fontId="8" fillId="0" borderId="30" xfId="0" applyFont="1" applyBorder="1" applyAlignment="1">
      <alignment horizontal="left" wrapText="1"/>
    </xf>
    <xf numFmtId="49" fontId="9" fillId="0" borderId="15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/>
    </xf>
    <xf numFmtId="0" fontId="3" fillId="0" borderId="31" xfId="0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0" fontId="5" fillId="0" borderId="21" xfId="0" applyNumberFormat="1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0" fillId="0" borderId="24" xfId="0" applyBorder="1" applyAlignment="1">
      <alignment horizontal="left"/>
    </xf>
    <xf numFmtId="0" fontId="10" fillId="0" borderId="23" xfId="0" applyFont="1" applyBorder="1" applyAlignment="1">
      <alignment horizontal="left"/>
    </xf>
    <xf numFmtId="0" fontId="10" fillId="0" borderId="24" xfId="0" applyFont="1" applyBorder="1" applyAlignment="1">
      <alignment horizontal="left"/>
    </xf>
    <xf numFmtId="0" fontId="7" fillId="0" borderId="27" xfId="0" applyNumberFormat="1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center"/>
    </xf>
    <xf numFmtId="4" fontId="4" fillId="0" borderId="27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center"/>
    </xf>
    <xf numFmtId="4" fontId="2" fillId="0" borderId="27" xfId="0" applyNumberFormat="1" applyFont="1" applyBorder="1" applyAlignment="1">
      <alignment horizontal="right"/>
    </xf>
    <xf numFmtId="0" fontId="3" fillId="0" borderId="32" xfId="0" applyFont="1" applyBorder="1" applyAlignment="1">
      <alignment horizontal="left" wrapText="1"/>
    </xf>
    <xf numFmtId="49" fontId="3" fillId="0" borderId="27" xfId="0" applyNumberFormat="1" applyFont="1" applyBorder="1" applyAlignment="1">
      <alignment horizontal="center"/>
    </xf>
    <xf numFmtId="0" fontId="3" fillId="0" borderId="32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center" vertical="center" wrapText="1"/>
    </xf>
    <xf numFmtId="49" fontId="10" fillId="0" borderId="34" xfId="0" applyNumberFormat="1" applyFont="1" applyBorder="1" applyAlignment="1">
      <alignment horizontal="center" vertical="center"/>
    </xf>
    <xf numFmtId="49" fontId="10" fillId="0" borderId="35" xfId="0" applyNumberFormat="1" applyFont="1" applyBorder="1" applyAlignment="1">
      <alignment horizontal="center" vertical="center"/>
    </xf>
    <xf numFmtId="49" fontId="3" fillId="0" borderId="36" xfId="0" applyNumberFormat="1" applyFont="1" applyBorder="1" applyAlignment="1">
      <alignment horizontal="center" vertical="center"/>
    </xf>
    <xf numFmtId="49" fontId="3" fillId="0" borderId="34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/>
    </xf>
    <xf numFmtId="49" fontId="3" fillId="0" borderId="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left"/>
    </xf>
    <xf numFmtId="49" fontId="3" fillId="0" borderId="28" xfId="0" applyNumberFormat="1" applyFont="1" applyBorder="1" applyAlignment="1">
      <alignment horizontal="center" wrapText="1"/>
    </xf>
    <xf numFmtId="49" fontId="3" fillId="0" borderId="20" xfId="0" applyNumberFormat="1" applyFont="1" applyBorder="1" applyAlignment="1">
      <alignment horizontal="center"/>
    </xf>
    <xf numFmtId="49" fontId="3" fillId="0" borderId="21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49" fontId="3" fillId="0" borderId="31" xfId="0" applyNumberFormat="1" applyFont="1" applyBorder="1" applyAlignment="1">
      <alignment horizontal="center" wrapText="1"/>
    </xf>
    <xf numFmtId="49" fontId="3" fillId="0" borderId="37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 wrapText="1"/>
    </xf>
    <xf numFmtId="49" fontId="3" fillId="0" borderId="25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left" wrapText="1"/>
    </xf>
    <xf numFmtId="49" fontId="3" fillId="0" borderId="24" xfId="0" applyNumberFormat="1" applyFont="1" applyBorder="1" applyAlignment="1">
      <alignment horizontal="left" wrapText="1"/>
    </xf>
    <xf numFmtId="49" fontId="3" fillId="0" borderId="40" xfId="0" applyNumberFormat="1" applyFont="1" applyBorder="1" applyAlignment="1">
      <alignment horizontal="center"/>
    </xf>
    <xf numFmtId="49" fontId="3" fillId="0" borderId="37" xfId="0" applyNumberFormat="1" applyFont="1" applyBorder="1" applyAlignment="1">
      <alignment horizontal="center"/>
    </xf>
    <xf numFmtId="49" fontId="3" fillId="0" borderId="41" xfId="0" applyNumberFormat="1" applyFont="1" applyBorder="1" applyAlignment="1">
      <alignment horizontal="center"/>
    </xf>
    <xf numFmtId="49" fontId="3" fillId="0" borderId="42" xfId="0" applyNumberFormat="1" applyFont="1" applyBorder="1" applyAlignment="1">
      <alignment horizontal="center" wrapText="1"/>
    </xf>
    <xf numFmtId="49" fontId="3" fillId="0" borderId="43" xfId="0" applyNumberFormat="1" applyFont="1" applyBorder="1" applyAlignment="1">
      <alignment horizontal="center"/>
    </xf>
    <xf numFmtId="49" fontId="3" fillId="0" borderId="44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49" fontId="3" fillId="0" borderId="10" xfId="0" applyNumberFormat="1" applyFont="1" applyBorder="1" applyAlignment="1">
      <alignment horizontal="center"/>
    </xf>
    <xf numFmtId="0" fontId="11" fillId="0" borderId="0" xfId="0" applyFont="1" applyAlignment="1">
      <alignment horizontal="left"/>
    </xf>
    <xf numFmtId="4" fontId="4" fillId="0" borderId="21" xfId="0" applyNumberFormat="1" applyFont="1" applyBorder="1" applyAlignment="1">
      <alignment horizontal="right"/>
    </xf>
    <xf numFmtId="4" fontId="9" fillId="0" borderId="27" xfId="0" applyNumberFormat="1" applyFont="1" applyBorder="1" applyAlignment="1">
      <alignment horizontal="right"/>
    </xf>
    <xf numFmtId="4" fontId="9" fillId="0" borderId="27" xfId="0" applyNumberFormat="1" applyFont="1" applyBorder="1" applyAlignment="1">
      <alignment horizontal="right" wrapText="1"/>
    </xf>
    <xf numFmtId="0" fontId="12" fillId="0" borderId="0" xfId="0" applyFont="1" applyAlignment="1">
      <alignment horizontal="left"/>
    </xf>
    <xf numFmtId="0" fontId="12" fillId="0" borderId="18" xfId="0" applyFont="1" applyBorder="1" applyAlignment="1">
      <alignment horizontal="left" wrapText="1"/>
    </xf>
    <xf numFmtId="49" fontId="12" fillId="0" borderId="19" xfId="0" applyNumberFormat="1" applyFont="1" applyBorder="1" applyAlignment="1">
      <alignment horizontal="center" wrapText="1"/>
    </xf>
    <xf numFmtId="4" fontId="13" fillId="0" borderId="20" xfId="0" applyNumberFormat="1" applyFont="1" applyBorder="1" applyAlignment="1">
      <alignment horizontal="right"/>
    </xf>
    <xf numFmtId="4" fontId="12" fillId="0" borderId="22" xfId="0" applyNumberFormat="1" applyFont="1" applyBorder="1" applyAlignment="1">
      <alignment horizontal="center"/>
    </xf>
    <xf numFmtId="0" fontId="12" fillId="0" borderId="23" xfId="0" applyFont="1" applyBorder="1" applyAlignment="1">
      <alignment horizontal="left" wrapText="1"/>
    </xf>
    <xf numFmtId="49" fontId="12" fillId="0" borderId="24" xfId="0" applyNumberFormat="1" applyFont="1" applyBorder="1" applyAlignment="1">
      <alignment horizontal="center" wrapText="1"/>
    </xf>
    <xf numFmtId="49" fontId="12" fillId="0" borderId="27" xfId="0" applyNumberFormat="1" applyFont="1" applyBorder="1" applyAlignment="1">
      <alignment horizontal="center" wrapText="1"/>
    </xf>
    <xf numFmtId="49" fontId="12" fillId="0" borderId="20" xfId="0" applyNumberFormat="1" applyFont="1" applyBorder="1" applyAlignment="1">
      <alignment horizontal="center"/>
    </xf>
    <xf numFmtId="49" fontId="12" fillId="0" borderId="21" xfId="0" applyNumberFormat="1" applyFont="1" applyBorder="1" applyAlignment="1">
      <alignment horizontal="center"/>
    </xf>
    <xf numFmtId="49" fontId="12" fillId="0" borderId="25" xfId="0" applyNumberFormat="1" applyFont="1" applyBorder="1" applyAlignment="1">
      <alignment horizontal="center"/>
    </xf>
    <xf numFmtId="0" fontId="14" fillId="0" borderId="26" xfId="0" applyNumberFormat="1" applyFont="1" applyBorder="1" applyAlignment="1">
      <alignment horizontal="left" vertical="center" wrapText="1"/>
    </xf>
    <xf numFmtId="49" fontId="14" fillId="0" borderId="27" xfId="0" applyNumberFormat="1" applyFont="1" applyBorder="1" applyAlignment="1">
      <alignment horizontal="center"/>
    </xf>
    <xf numFmtId="4" fontId="15" fillId="0" borderId="27" xfId="0" applyNumberFormat="1" applyFont="1" applyBorder="1" applyAlignment="1">
      <alignment horizontal="right" wrapText="1"/>
    </xf>
    <xf numFmtId="4" fontId="14" fillId="0" borderId="27" xfId="0" applyNumberFormat="1" applyFont="1" applyBorder="1" applyAlignment="1">
      <alignment horizontal="right"/>
    </xf>
    <xf numFmtId="4" fontId="14" fillId="0" borderId="27" xfId="0" applyNumberFormat="1" applyFont="1" applyBorder="1" applyAlignment="1">
      <alignment horizontal="right" wrapText="1"/>
    </xf>
    <xf numFmtId="4" fontId="14" fillId="0" borderId="27" xfId="0" applyNumberFormat="1" applyFont="1" applyFill="1" applyBorder="1" applyAlignment="1">
      <alignment horizontal="right"/>
    </xf>
    <xf numFmtId="4" fontId="12" fillId="0" borderId="27" xfId="0" applyNumberFormat="1" applyFont="1" applyBorder="1" applyAlignment="1">
      <alignment horizontal="right" wrapText="1"/>
    </xf>
    <xf numFmtId="4" fontId="14" fillId="0" borderId="12" xfId="0" applyNumberFormat="1" applyFont="1" applyBorder="1" applyAlignment="1">
      <alignment horizontal="right" wrapText="1"/>
    </xf>
    <xf numFmtId="4" fontId="14" fillId="0" borderId="12" xfId="0" applyNumberFormat="1" applyFont="1" applyBorder="1" applyAlignment="1">
      <alignment horizontal="right"/>
    </xf>
    <xf numFmtId="4" fontId="15" fillId="0" borderId="12" xfId="0" applyNumberFormat="1" applyFont="1" applyBorder="1" applyAlignment="1">
      <alignment horizontal="right" wrapText="1"/>
    </xf>
    <xf numFmtId="4" fontId="15" fillId="0" borderId="27" xfId="0" applyNumberFormat="1" applyFont="1" applyBorder="1" applyAlignment="1">
      <alignment horizontal="right"/>
    </xf>
    <xf numFmtId="0" fontId="14" fillId="0" borderId="45" xfId="0" applyNumberFormat="1" applyFont="1" applyBorder="1" applyAlignment="1">
      <alignment horizontal="left" vertical="center" wrapText="1"/>
    </xf>
    <xf numFmtId="0" fontId="14" fillId="0" borderId="27" xfId="0" applyNumberFormat="1" applyFont="1" applyBorder="1" applyAlignment="1">
      <alignment horizontal="left" vertical="center" wrapText="1"/>
    </xf>
    <xf numFmtId="49" fontId="14" fillId="0" borderId="37" xfId="0" applyNumberFormat="1" applyFont="1" applyBorder="1" applyAlignment="1">
      <alignment horizontal="center"/>
    </xf>
    <xf numFmtId="0" fontId="12" fillId="0" borderId="30" xfId="0" applyFont="1" applyBorder="1" applyAlignment="1">
      <alignment horizontal="left" wrapText="1"/>
    </xf>
    <xf numFmtId="49" fontId="12" fillId="0" borderId="31" xfId="0" applyNumberFormat="1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49" fontId="12" fillId="0" borderId="37" xfId="0" applyNumberFormat="1" applyFont="1" applyBorder="1" applyAlignment="1">
      <alignment horizontal="left" wrapText="1"/>
    </xf>
    <xf numFmtId="0" fontId="12" fillId="0" borderId="27" xfId="0" applyFont="1" applyBorder="1" applyAlignment="1">
      <alignment horizontal="left" wrapText="1"/>
    </xf>
    <xf numFmtId="49" fontId="12" fillId="0" borderId="27" xfId="0" applyNumberFormat="1" applyFon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5" fillId="0" borderId="15" xfId="0" applyNumberFormat="1" applyFont="1" applyBorder="1" applyAlignment="1">
      <alignment horizontal="center"/>
    </xf>
    <xf numFmtId="4" fontId="6" fillId="0" borderId="20" xfId="0" applyNumberFormat="1" applyFont="1" applyBorder="1" applyAlignment="1">
      <alignment horizontal="right" wrapText="1"/>
    </xf>
    <xf numFmtId="4" fontId="6" fillId="0" borderId="21" xfId="0" applyNumberFormat="1" applyFont="1" applyBorder="1" applyAlignment="1">
      <alignment horizontal="right"/>
    </xf>
    <xf numFmtId="49" fontId="2" fillId="0" borderId="20" xfId="0" applyNumberFormat="1" applyFont="1" applyBorder="1" applyAlignment="1">
      <alignment horizontal="center"/>
    </xf>
    <xf numFmtId="4" fontId="4" fillId="0" borderId="20" xfId="0" applyNumberFormat="1" applyFont="1" applyBorder="1" applyAlignment="1">
      <alignment horizontal="right"/>
    </xf>
    <xf numFmtId="0" fontId="12" fillId="0" borderId="16" xfId="0" applyFont="1" applyBorder="1" applyAlignment="1">
      <alignment horizontal="center"/>
    </xf>
    <xf numFmtId="49" fontId="12" fillId="0" borderId="0" xfId="0" applyNumberFormat="1" applyFont="1" applyAlignment="1">
      <alignment/>
    </xf>
    <xf numFmtId="49" fontId="12" fillId="0" borderId="0" xfId="0" applyNumberFormat="1" applyFont="1" applyAlignment="1">
      <alignment horizontal="right"/>
    </xf>
    <xf numFmtId="49" fontId="12" fillId="0" borderId="46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12" fillId="0" borderId="0" xfId="0" applyFont="1" applyAlignment="1">
      <alignment horizontal="right"/>
    </xf>
    <xf numFmtId="49" fontId="12" fillId="0" borderId="47" xfId="0" applyNumberFormat="1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10" xfId="0" applyFont="1" applyBorder="1" applyAlignment="1">
      <alignment horizontal="left"/>
    </xf>
    <xf numFmtId="49" fontId="12" fillId="0" borderId="10" xfId="0" applyNumberFormat="1" applyFont="1" applyBorder="1" applyAlignment="1">
      <alignment/>
    </xf>
    <xf numFmtId="49" fontId="12" fillId="0" borderId="47" xfId="0" applyNumberFormat="1" applyFont="1" applyBorder="1" applyAlignment="1">
      <alignment/>
    </xf>
    <xf numFmtId="0" fontId="12" fillId="0" borderId="0" xfId="0" applyFont="1" applyBorder="1" applyAlignment="1">
      <alignment horizontal="left"/>
    </xf>
    <xf numFmtId="0" fontId="12" fillId="0" borderId="0" xfId="0" applyFont="1" applyAlignment="1">
      <alignment/>
    </xf>
    <xf numFmtId="49" fontId="12" fillId="0" borderId="48" xfId="0" applyNumberFormat="1" applyFont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 horizontal="left"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49" fontId="12" fillId="0" borderId="13" xfId="0" applyNumberFormat="1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wrapText="1"/>
    </xf>
    <xf numFmtId="49" fontId="12" fillId="0" borderId="0" xfId="0" applyNumberFormat="1" applyFont="1" applyBorder="1" applyAlignment="1">
      <alignment horizontal="center"/>
    </xf>
    <xf numFmtId="49" fontId="12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left"/>
    </xf>
    <xf numFmtId="0" fontId="12" fillId="0" borderId="49" xfId="0" applyFont="1" applyBorder="1" applyAlignment="1">
      <alignment horizontal="left"/>
    </xf>
    <xf numFmtId="49" fontId="14" fillId="0" borderId="26" xfId="0" applyNumberFormat="1" applyFont="1" applyBorder="1" applyAlignment="1">
      <alignment horizontal="center" wrapText="1"/>
    </xf>
    <xf numFmtId="0" fontId="12" fillId="0" borderId="15" xfId="0" applyFont="1" applyBorder="1" applyAlignment="1">
      <alignment horizontal="center" wrapText="1"/>
    </xf>
    <xf numFmtId="49" fontId="14" fillId="0" borderId="27" xfId="0" applyNumberFormat="1" applyFont="1" applyBorder="1" applyAlignment="1">
      <alignment horizontal="center"/>
    </xf>
    <xf numFmtId="0" fontId="12" fillId="0" borderId="1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12" fillId="0" borderId="27" xfId="0" applyFont="1" applyBorder="1" applyAlignment="1">
      <alignment horizontal="center" vertical="center" wrapText="1"/>
    </xf>
    <xf numFmtId="49" fontId="12" fillId="0" borderId="50" xfId="0" applyNumberFormat="1" applyFont="1" applyBorder="1" applyAlignment="1">
      <alignment horizontal="center" wrapText="1"/>
    </xf>
    <xf numFmtId="49" fontId="12" fillId="0" borderId="27" xfId="0" applyNumberFormat="1" applyFont="1" applyBorder="1" applyAlignment="1">
      <alignment horizontal="center" wrapText="1"/>
    </xf>
    <xf numFmtId="0" fontId="14" fillId="0" borderId="27" xfId="0" applyNumberFormat="1" applyFont="1" applyBorder="1" applyAlignment="1">
      <alignment horizontal="center"/>
    </xf>
    <xf numFmtId="49" fontId="14" fillId="0" borderId="26" xfId="0" applyNumberFormat="1" applyFont="1" applyBorder="1" applyAlignment="1">
      <alignment horizontal="center"/>
    </xf>
    <xf numFmtId="49" fontId="14" fillId="0" borderId="15" xfId="0" applyNumberFormat="1" applyFont="1" applyBorder="1" applyAlignment="1">
      <alignment horizontal="center"/>
    </xf>
    <xf numFmtId="49" fontId="12" fillId="0" borderId="27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3" fillId="0" borderId="27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9"/>
  <sheetViews>
    <sheetView view="pageBreakPreview" zoomScaleSheetLayoutView="100" zoomScalePageLayoutView="0" workbookViewId="0" topLeftCell="A1">
      <selection activeCell="F16" sqref="F16"/>
    </sheetView>
  </sheetViews>
  <sheetFormatPr defaultColWidth="9.00390625" defaultRowHeight="12.75"/>
  <cols>
    <col min="1" max="1" width="37.25390625" style="115" customWidth="1"/>
    <col min="2" max="2" width="4.75390625" style="115" customWidth="1"/>
    <col min="3" max="3" width="7.00390625" style="115" customWidth="1"/>
    <col min="4" max="4" width="26.125" style="115" customWidth="1"/>
    <col min="5" max="5" width="20.75390625" style="154" customWidth="1"/>
    <col min="6" max="6" width="21.625" style="154" customWidth="1"/>
    <col min="7" max="7" width="28.375" style="181" customWidth="1"/>
    <col min="8" max="12" width="9.00390625" style="0" customWidth="1"/>
    <col min="13" max="13" width="12.875" style="0" customWidth="1"/>
    <col min="14" max="17" width="9.00390625" style="0" customWidth="1"/>
    <col min="18" max="18" width="12.25390625" style="0" customWidth="1"/>
    <col min="19" max="22" width="9.00390625" style="0" customWidth="1"/>
    <col min="23" max="23" width="11.125" style="0" customWidth="1"/>
  </cols>
  <sheetData>
    <row r="1" spans="1:7" ht="15.75" customHeight="1">
      <c r="A1" s="183" t="s">
        <v>0</v>
      </c>
      <c r="B1" s="183"/>
      <c r="C1" s="183"/>
      <c r="D1" s="183"/>
      <c r="E1" s="183"/>
      <c r="F1" s="183"/>
      <c r="G1" s="153" t="s">
        <v>1</v>
      </c>
    </row>
    <row r="2" spans="6:7" ht="13.5" customHeight="1">
      <c r="F2" s="155" t="s">
        <v>2</v>
      </c>
      <c r="G2" s="156" t="s">
        <v>3</v>
      </c>
    </row>
    <row r="3" spans="1:7" ht="12.75" customHeight="1">
      <c r="A3" s="184" t="s">
        <v>272</v>
      </c>
      <c r="B3" s="184"/>
      <c r="C3" s="184"/>
      <c r="D3" s="184"/>
      <c r="E3" s="184"/>
      <c r="F3" s="158" t="s">
        <v>4</v>
      </c>
      <c r="G3" s="159" t="s">
        <v>253</v>
      </c>
    </row>
    <row r="4" spans="1:7" ht="12.75" customHeight="1">
      <c r="A4" s="157"/>
      <c r="B4" s="157"/>
      <c r="C4" s="157"/>
      <c r="D4" s="157"/>
      <c r="E4" s="157"/>
      <c r="F4" s="158"/>
      <c r="G4" s="159" t="s">
        <v>5</v>
      </c>
    </row>
    <row r="5" spans="1:7" ht="12.75" customHeight="1">
      <c r="A5" s="160"/>
      <c r="B5" s="160"/>
      <c r="C5" s="160"/>
      <c r="D5" s="160"/>
      <c r="E5" s="160"/>
      <c r="F5" s="155" t="s">
        <v>6</v>
      </c>
      <c r="G5" s="159" t="s">
        <v>7</v>
      </c>
    </row>
    <row r="6" spans="1:7" ht="15.75" customHeight="1">
      <c r="A6" s="115" t="s">
        <v>8</v>
      </c>
      <c r="B6" s="161" t="s">
        <v>9</v>
      </c>
      <c r="C6" s="161"/>
      <c r="D6" s="161"/>
      <c r="E6" s="162"/>
      <c r="F6" s="155" t="s">
        <v>10</v>
      </c>
      <c r="G6" s="163" t="s">
        <v>11</v>
      </c>
    </row>
    <row r="7" spans="1:7" ht="15.75" customHeight="1">
      <c r="A7" s="185" t="s">
        <v>12</v>
      </c>
      <c r="B7" s="185"/>
      <c r="C7" s="185"/>
      <c r="D7" s="186" t="s">
        <v>13</v>
      </c>
      <c r="E7" s="186"/>
      <c r="F7" s="155" t="s">
        <v>14</v>
      </c>
      <c r="G7" s="163" t="s">
        <v>15</v>
      </c>
    </row>
    <row r="8" spans="1:7" ht="13.5" customHeight="1">
      <c r="A8" s="165" t="s">
        <v>16</v>
      </c>
      <c r="F8" s="155"/>
      <c r="G8" s="159"/>
    </row>
    <row r="9" spans="1:7" ht="13.5" customHeight="1">
      <c r="A9" s="115" t="s">
        <v>17</v>
      </c>
      <c r="F9" s="155"/>
      <c r="G9" s="166" t="s">
        <v>18</v>
      </c>
    </row>
    <row r="10" spans="1:7" ht="13.5" customHeight="1">
      <c r="A10" s="191" t="s">
        <v>19</v>
      </c>
      <c r="B10" s="191"/>
      <c r="C10" s="191"/>
      <c r="D10" s="191"/>
      <c r="E10" s="191"/>
      <c r="F10" s="191"/>
      <c r="G10" s="191"/>
    </row>
    <row r="11" spans="1:7" ht="15.75" customHeight="1">
      <c r="A11" s="161"/>
      <c r="B11" s="161"/>
      <c r="C11" s="167"/>
      <c r="D11" s="167"/>
      <c r="E11" s="162"/>
      <c r="F11" s="162"/>
      <c r="G11" s="168"/>
    </row>
    <row r="12" spans="1:7" ht="13.5" customHeight="1">
      <c r="A12" s="169"/>
      <c r="B12" s="170" t="s">
        <v>20</v>
      </c>
      <c r="C12" s="192" t="s">
        <v>21</v>
      </c>
      <c r="D12" s="192"/>
      <c r="E12" s="192" t="s">
        <v>22</v>
      </c>
      <c r="F12" s="171"/>
      <c r="G12" s="160" t="s">
        <v>23</v>
      </c>
    </row>
    <row r="13" spans="1:7" ht="20.25" customHeight="1">
      <c r="A13" s="170" t="s">
        <v>24</v>
      </c>
      <c r="B13" s="170" t="s">
        <v>25</v>
      </c>
      <c r="C13" s="192"/>
      <c r="D13" s="192"/>
      <c r="E13" s="192"/>
      <c r="F13" s="172" t="s">
        <v>26</v>
      </c>
      <c r="G13" s="173" t="s">
        <v>27</v>
      </c>
    </row>
    <row r="14" spans="1:7" ht="16.5" customHeight="1">
      <c r="A14" s="169"/>
      <c r="B14" s="170" t="s">
        <v>28</v>
      </c>
      <c r="C14" s="192"/>
      <c r="D14" s="192"/>
      <c r="E14" s="192"/>
      <c r="F14" s="172"/>
      <c r="G14" s="173"/>
    </row>
    <row r="15" spans="1:7" ht="16.5" customHeight="1">
      <c r="A15" s="174">
        <v>1</v>
      </c>
      <c r="B15" s="175">
        <v>2</v>
      </c>
      <c r="C15" s="190">
        <v>3</v>
      </c>
      <c r="D15" s="190"/>
      <c r="E15" s="176" t="s">
        <v>29</v>
      </c>
      <c r="F15" s="176"/>
      <c r="G15" s="177" t="s">
        <v>30</v>
      </c>
    </row>
    <row r="16" spans="1:7" ht="15" customHeight="1">
      <c r="A16" s="116" t="s">
        <v>31</v>
      </c>
      <c r="B16" s="117" t="s">
        <v>32</v>
      </c>
      <c r="C16" s="193" t="s">
        <v>33</v>
      </c>
      <c r="D16" s="193"/>
      <c r="E16" s="118">
        <f>E18+E64</f>
        <v>8235500</v>
      </c>
      <c r="F16" s="118">
        <f>F18+F64</f>
        <v>5827570.12</v>
      </c>
      <c r="G16" s="119">
        <f>F16-E16</f>
        <v>-2407929.88</v>
      </c>
    </row>
    <row r="17" spans="1:7" ht="27" customHeight="1">
      <c r="A17" s="120" t="s">
        <v>34</v>
      </c>
      <c r="B17" s="121"/>
      <c r="C17" s="194"/>
      <c r="D17" s="194"/>
      <c r="E17" s="123"/>
      <c r="F17" s="124"/>
      <c r="G17" s="125"/>
    </row>
    <row r="18" spans="1:24" ht="24.75" customHeight="1">
      <c r="A18" s="126" t="s">
        <v>35</v>
      </c>
      <c r="B18" s="127">
        <v>10</v>
      </c>
      <c r="C18" s="195" t="s">
        <v>36</v>
      </c>
      <c r="D18" s="195"/>
      <c r="E18" s="128">
        <f>E19+E31+E35+E42+E45+E47+E51+E56</f>
        <v>3197000</v>
      </c>
      <c r="F18" s="128">
        <f>F19+F31+F35+F42+F47+F56+F51</f>
        <v>1442345.12</v>
      </c>
      <c r="G18" s="129">
        <f aca="true" t="shared" si="0" ref="G18:G61">F18-E18</f>
        <v>-1754654.88</v>
      </c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</row>
    <row r="19" spans="1:24" ht="30" customHeight="1">
      <c r="A19" s="126" t="s">
        <v>37</v>
      </c>
      <c r="B19" s="127">
        <v>10</v>
      </c>
      <c r="C19" s="195" t="s">
        <v>38</v>
      </c>
      <c r="D19" s="195"/>
      <c r="E19" s="128">
        <f>E20</f>
        <v>167000</v>
      </c>
      <c r="F19" s="128">
        <f>F20</f>
        <v>80072.54000000001</v>
      </c>
      <c r="G19" s="129">
        <f t="shared" si="0"/>
        <v>-86927.45999999999</v>
      </c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</row>
    <row r="20" spans="1:24" ht="38.25" customHeight="1">
      <c r="A20" s="126" t="s">
        <v>39</v>
      </c>
      <c r="B20" s="127">
        <v>10</v>
      </c>
      <c r="C20" s="189" t="s">
        <v>40</v>
      </c>
      <c r="D20" s="189"/>
      <c r="E20" s="130">
        <f>E21+E22+E29</f>
        <v>167000</v>
      </c>
      <c r="F20" s="130">
        <f>F21+F22+F23+F24+F25+F28+F29</f>
        <v>80072.54000000001</v>
      </c>
      <c r="G20" s="129">
        <f t="shared" si="0"/>
        <v>-86927.45999999999</v>
      </c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</row>
    <row r="21" spans="1:24" ht="135">
      <c r="A21" s="126" t="s">
        <v>41</v>
      </c>
      <c r="B21" s="127">
        <v>10</v>
      </c>
      <c r="C21" s="189" t="s">
        <v>234</v>
      </c>
      <c r="D21" s="189"/>
      <c r="E21" s="130">
        <v>167000</v>
      </c>
      <c r="F21" s="129">
        <v>78014.31</v>
      </c>
      <c r="G21" s="129">
        <f t="shared" si="0"/>
        <v>-88985.69</v>
      </c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</row>
    <row r="22" spans="1:24" ht="63" customHeight="1">
      <c r="A22" s="126" t="s">
        <v>229</v>
      </c>
      <c r="B22" s="127">
        <v>10</v>
      </c>
      <c r="C22" s="189" t="s">
        <v>235</v>
      </c>
      <c r="D22" s="189"/>
      <c r="E22" s="130">
        <v>0</v>
      </c>
      <c r="F22" s="129">
        <v>293.63</v>
      </c>
      <c r="G22" s="129">
        <f>F22-E22</f>
        <v>293.63</v>
      </c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</row>
    <row r="23" spans="1:24" s="147" customFormat="1" ht="78.75" customHeight="1">
      <c r="A23" s="126" t="s">
        <v>42</v>
      </c>
      <c r="B23" s="127" t="s">
        <v>87</v>
      </c>
      <c r="C23" s="187" t="s">
        <v>258</v>
      </c>
      <c r="D23" s="188"/>
      <c r="E23" s="130">
        <v>0</v>
      </c>
      <c r="F23" s="129">
        <v>-13.26</v>
      </c>
      <c r="G23" s="129">
        <v>10.95</v>
      </c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</row>
    <row r="24" spans="1:24" ht="77.25" customHeight="1">
      <c r="A24" s="126" t="s">
        <v>249</v>
      </c>
      <c r="B24" s="127">
        <v>10</v>
      </c>
      <c r="C24" s="189" t="s">
        <v>248</v>
      </c>
      <c r="D24" s="189"/>
      <c r="E24" s="130">
        <v>0</v>
      </c>
      <c r="F24" s="129">
        <v>0</v>
      </c>
      <c r="G24" s="129">
        <f>F24-E24</f>
        <v>0</v>
      </c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</row>
    <row r="25" spans="1:24" ht="74.25" customHeight="1">
      <c r="A25" s="126" t="s">
        <v>257</v>
      </c>
      <c r="B25" s="127" t="s">
        <v>87</v>
      </c>
      <c r="C25" s="196" t="s">
        <v>256</v>
      </c>
      <c r="D25" s="197"/>
      <c r="E25" s="130">
        <v>0</v>
      </c>
      <c r="F25" s="129">
        <v>923.87</v>
      </c>
      <c r="G25" s="129">
        <f>F25-E25</f>
        <v>923.87</v>
      </c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</row>
    <row r="26" spans="1:24" ht="74.25" customHeight="1">
      <c r="A26" s="126" t="s">
        <v>260</v>
      </c>
      <c r="B26" s="127" t="s">
        <v>87</v>
      </c>
      <c r="C26" s="196" t="s">
        <v>259</v>
      </c>
      <c r="D26" s="197"/>
      <c r="E26" s="130">
        <v>0</v>
      </c>
      <c r="F26" s="129">
        <v>0</v>
      </c>
      <c r="G26" s="129">
        <f>F26-E26</f>
        <v>0</v>
      </c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</row>
    <row r="27" spans="1:24" ht="90.75" customHeight="1">
      <c r="A27" s="126" t="s">
        <v>254</v>
      </c>
      <c r="B27" s="127">
        <v>10</v>
      </c>
      <c r="C27" s="196" t="s">
        <v>255</v>
      </c>
      <c r="D27" s="197"/>
      <c r="E27" s="130">
        <v>0</v>
      </c>
      <c r="F27" s="129">
        <v>0</v>
      </c>
      <c r="G27" s="129">
        <f>F27-E27</f>
        <v>0</v>
      </c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</row>
    <row r="28" spans="1:24" ht="77.25" customHeight="1">
      <c r="A28" s="126" t="s">
        <v>42</v>
      </c>
      <c r="B28" s="127">
        <v>10</v>
      </c>
      <c r="C28" s="196" t="s">
        <v>230</v>
      </c>
      <c r="D28" s="197"/>
      <c r="E28" s="130">
        <v>0</v>
      </c>
      <c r="F28" s="129">
        <v>819.92</v>
      </c>
      <c r="G28" s="129">
        <f>F28-E28</f>
        <v>819.92</v>
      </c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</row>
    <row r="29" spans="1:24" ht="43.5" customHeight="1">
      <c r="A29" s="126" t="s">
        <v>227</v>
      </c>
      <c r="B29" s="127">
        <v>10</v>
      </c>
      <c r="C29" s="196" t="s">
        <v>226</v>
      </c>
      <c r="D29" s="197"/>
      <c r="E29" s="130">
        <v>0</v>
      </c>
      <c r="F29" s="129">
        <v>34.07</v>
      </c>
      <c r="G29" s="129">
        <f t="shared" si="0"/>
        <v>34.07</v>
      </c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</row>
    <row r="30" spans="1:24" ht="81" customHeight="1">
      <c r="A30" s="126" t="s">
        <v>233</v>
      </c>
      <c r="B30" s="127">
        <v>10</v>
      </c>
      <c r="C30" s="189" t="s">
        <v>232</v>
      </c>
      <c r="D30" s="189"/>
      <c r="E30" s="130">
        <v>0</v>
      </c>
      <c r="F30" s="129">
        <v>0</v>
      </c>
      <c r="G30" s="129">
        <f>F30-E30</f>
        <v>0</v>
      </c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</row>
    <row r="31" spans="1:24" ht="33" customHeight="1">
      <c r="A31" s="126" t="s">
        <v>43</v>
      </c>
      <c r="B31" s="127">
        <v>10</v>
      </c>
      <c r="C31" s="189" t="s">
        <v>44</v>
      </c>
      <c r="D31" s="189"/>
      <c r="E31" s="128">
        <f>E33</f>
        <v>881800</v>
      </c>
      <c r="F31" s="128">
        <f>F33+F34</f>
        <v>1071042.35</v>
      </c>
      <c r="G31" s="129">
        <f t="shared" si="0"/>
        <v>189242.3500000001</v>
      </c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</row>
    <row r="32" spans="1:24" ht="39" customHeight="1">
      <c r="A32" s="126" t="s">
        <v>45</v>
      </c>
      <c r="B32" s="127">
        <v>10</v>
      </c>
      <c r="C32" s="189" t="s">
        <v>46</v>
      </c>
      <c r="D32" s="189"/>
      <c r="E32" s="130">
        <v>881800</v>
      </c>
      <c r="F32" s="129">
        <v>1071042.35</v>
      </c>
      <c r="G32" s="129">
        <f t="shared" si="0"/>
        <v>189242.3500000001</v>
      </c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</row>
    <row r="33" spans="1:24" ht="45" customHeight="1">
      <c r="A33" s="126" t="s">
        <v>45</v>
      </c>
      <c r="B33" s="127">
        <v>10</v>
      </c>
      <c r="C33" s="189" t="s">
        <v>47</v>
      </c>
      <c r="D33" s="189"/>
      <c r="E33" s="130">
        <v>881800</v>
      </c>
      <c r="F33" s="129">
        <v>1071042.35</v>
      </c>
      <c r="G33" s="129">
        <f t="shared" si="0"/>
        <v>189242.3500000001</v>
      </c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</row>
    <row r="34" spans="1:24" ht="45">
      <c r="A34" s="126" t="s">
        <v>231</v>
      </c>
      <c r="B34" s="127">
        <v>10</v>
      </c>
      <c r="C34" s="189" t="s">
        <v>228</v>
      </c>
      <c r="D34" s="189"/>
      <c r="E34" s="130">
        <v>0</v>
      </c>
      <c r="F34" s="129">
        <v>0</v>
      </c>
      <c r="G34" s="129">
        <f t="shared" si="0"/>
        <v>0</v>
      </c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</row>
    <row r="35" spans="1:24" ht="15" customHeight="1">
      <c r="A35" s="126" t="s">
        <v>48</v>
      </c>
      <c r="B35" s="127">
        <v>10</v>
      </c>
      <c r="C35" s="189" t="s">
        <v>49</v>
      </c>
      <c r="D35" s="189"/>
      <c r="E35" s="128">
        <f>E36+E37</f>
        <v>2027700</v>
      </c>
      <c r="F35" s="128">
        <f>F36+F37</f>
        <v>241701.91</v>
      </c>
      <c r="G35" s="129">
        <f t="shared" si="0"/>
        <v>-1785998.09</v>
      </c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</row>
    <row r="36" spans="1:24" ht="90">
      <c r="A36" s="126" t="s">
        <v>50</v>
      </c>
      <c r="B36" s="127">
        <v>10</v>
      </c>
      <c r="C36" s="189" t="s">
        <v>51</v>
      </c>
      <c r="D36" s="189"/>
      <c r="E36" s="130">
        <v>114600</v>
      </c>
      <c r="F36" s="131">
        <v>8672.08</v>
      </c>
      <c r="G36" s="129">
        <f t="shared" si="0"/>
        <v>-105927.92</v>
      </c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</row>
    <row r="37" spans="1:24" ht="15" customHeight="1">
      <c r="A37" s="126" t="s">
        <v>52</v>
      </c>
      <c r="B37" s="127">
        <v>10</v>
      </c>
      <c r="C37" s="189" t="s">
        <v>53</v>
      </c>
      <c r="D37" s="189"/>
      <c r="E37" s="130">
        <f>E38+E39</f>
        <v>1913100</v>
      </c>
      <c r="F37" s="130">
        <f>F38+F39</f>
        <v>233029.83000000002</v>
      </c>
      <c r="G37" s="129">
        <f t="shared" si="0"/>
        <v>-1680070.17</v>
      </c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</row>
    <row r="38" spans="1:24" ht="15">
      <c r="A38" s="126" t="s">
        <v>54</v>
      </c>
      <c r="B38" s="127">
        <v>10</v>
      </c>
      <c r="C38" s="189" t="s">
        <v>55</v>
      </c>
      <c r="D38" s="189"/>
      <c r="E38" s="130">
        <v>473300</v>
      </c>
      <c r="F38" s="131">
        <v>97787.58</v>
      </c>
      <c r="G38" s="129">
        <f t="shared" si="0"/>
        <v>-375512.42</v>
      </c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</row>
    <row r="39" spans="1:24" ht="24.75" customHeight="1">
      <c r="A39" s="126" t="s">
        <v>56</v>
      </c>
      <c r="B39" s="127">
        <v>10</v>
      </c>
      <c r="C39" s="189" t="s">
        <v>57</v>
      </c>
      <c r="D39" s="189"/>
      <c r="E39" s="130">
        <v>1439800</v>
      </c>
      <c r="F39" s="131">
        <v>135242.25</v>
      </c>
      <c r="G39" s="129">
        <f t="shared" si="0"/>
        <v>-1304557.75</v>
      </c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</row>
    <row r="40" spans="1:24" ht="34.5" customHeight="1">
      <c r="A40" s="126" t="s">
        <v>58</v>
      </c>
      <c r="B40" s="127">
        <v>10</v>
      </c>
      <c r="C40" s="189" t="s">
        <v>59</v>
      </c>
      <c r="D40" s="189"/>
      <c r="E40" s="130">
        <v>0</v>
      </c>
      <c r="F40" s="129">
        <v>0</v>
      </c>
      <c r="G40" s="129">
        <f t="shared" si="0"/>
        <v>0</v>
      </c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</row>
    <row r="41" spans="1:24" ht="165">
      <c r="A41" s="126" t="s">
        <v>60</v>
      </c>
      <c r="B41" s="127">
        <v>10</v>
      </c>
      <c r="C41" s="189" t="s">
        <v>61</v>
      </c>
      <c r="D41" s="189"/>
      <c r="E41" s="130">
        <v>0</v>
      </c>
      <c r="F41" s="129">
        <v>0</v>
      </c>
      <c r="G41" s="129">
        <f t="shared" si="0"/>
        <v>0</v>
      </c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</row>
    <row r="42" spans="1:24" ht="87" customHeight="1">
      <c r="A42" s="126" t="s">
        <v>62</v>
      </c>
      <c r="B42" s="127">
        <v>10</v>
      </c>
      <c r="C42" s="189" t="s">
        <v>63</v>
      </c>
      <c r="D42" s="189"/>
      <c r="E42" s="128">
        <f>E44+E46</f>
        <v>111000</v>
      </c>
      <c r="F42" s="128">
        <f>F44+F45+F46</f>
        <v>44738.86</v>
      </c>
      <c r="G42" s="129">
        <f t="shared" si="0"/>
        <v>-66261.14</v>
      </c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</row>
    <row r="43" spans="1:24" ht="150">
      <c r="A43" s="126" t="s">
        <v>64</v>
      </c>
      <c r="B43" s="127">
        <v>10</v>
      </c>
      <c r="C43" s="189" t="s">
        <v>65</v>
      </c>
      <c r="D43" s="189"/>
      <c r="E43" s="130">
        <v>0</v>
      </c>
      <c r="F43" s="129">
        <v>0</v>
      </c>
      <c r="G43" s="129">
        <f t="shared" si="0"/>
        <v>0</v>
      </c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</row>
    <row r="44" spans="1:24" ht="89.25" customHeight="1">
      <c r="A44" s="126" t="s">
        <v>66</v>
      </c>
      <c r="B44" s="127">
        <v>10</v>
      </c>
      <c r="C44" s="189" t="s">
        <v>67</v>
      </c>
      <c r="D44" s="189"/>
      <c r="E44" s="130">
        <v>25000</v>
      </c>
      <c r="F44" s="129">
        <v>1858.9</v>
      </c>
      <c r="G44" s="129">
        <f t="shared" si="0"/>
        <v>-23141.1</v>
      </c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</row>
    <row r="45" spans="1:24" ht="60">
      <c r="A45" s="126" t="s">
        <v>68</v>
      </c>
      <c r="B45" s="127"/>
      <c r="C45" s="189" t="s">
        <v>216</v>
      </c>
      <c r="D45" s="189"/>
      <c r="E45" s="130">
        <v>0</v>
      </c>
      <c r="F45" s="131">
        <v>0</v>
      </c>
      <c r="G45" s="129">
        <f>F45-E45</f>
        <v>0</v>
      </c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</row>
    <row r="46" spans="1:24" ht="60">
      <c r="A46" s="126" t="s">
        <v>68</v>
      </c>
      <c r="B46" s="127"/>
      <c r="C46" s="189" t="s">
        <v>215</v>
      </c>
      <c r="D46" s="189"/>
      <c r="E46" s="130">
        <v>86000</v>
      </c>
      <c r="F46" s="131">
        <v>42879.96</v>
      </c>
      <c r="G46" s="129">
        <f t="shared" si="0"/>
        <v>-43120.04</v>
      </c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</row>
    <row r="47" spans="1:24" ht="60">
      <c r="A47" s="126" t="s">
        <v>69</v>
      </c>
      <c r="B47" s="127"/>
      <c r="C47" s="189" t="s">
        <v>70</v>
      </c>
      <c r="D47" s="189"/>
      <c r="E47" s="128">
        <f>E50</f>
        <v>9000</v>
      </c>
      <c r="F47" s="128">
        <f>F50</f>
        <v>4789.46</v>
      </c>
      <c r="G47" s="129">
        <f t="shared" si="0"/>
        <v>-4210.54</v>
      </c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</row>
    <row r="48" spans="1:24" ht="30">
      <c r="A48" s="126" t="s">
        <v>71</v>
      </c>
      <c r="B48" s="127"/>
      <c r="C48" s="189" t="s">
        <v>72</v>
      </c>
      <c r="D48" s="189"/>
      <c r="E48" s="130">
        <v>9000</v>
      </c>
      <c r="F48" s="131">
        <v>4789.46</v>
      </c>
      <c r="G48" s="129">
        <f t="shared" si="0"/>
        <v>-4210.54</v>
      </c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</row>
    <row r="49" spans="1:24" ht="60">
      <c r="A49" s="126" t="s">
        <v>73</v>
      </c>
      <c r="B49" s="127"/>
      <c r="C49" s="189" t="s">
        <v>74</v>
      </c>
      <c r="D49" s="189"/>
      <c r="E49" s="130">
        <v>9000</v>
      </c>
      <c r="F49" s="129">
        <v>4789.46</v>
      </c>
      <c r="G49" s="129">
        <f t="shared" si="0"/>
        <v>-4210.54</v>
      </c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</row>
    <row r="50" spans="1:24" ht="75">
      <c r="A50" s="126" t="s">
        <v>75</v>
      </c>
      <c r="B50" s="127"/>
      <c r="C50" s="189" t="s">
        <v>76</v>
      </c>
      <c r="D50" s="189"/>
      <c r="E50" s="130">
        <v>9000</v>
      </c>
      <c r="F50" s="129">
        <v>4789.46</v>
      </c>
      <c r="G50" s="129">
        <f t="shared" si="0"/>
        <v>-4210.54</v>
      </c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</row>
    <row r="51" spans="1:24" ht="49.5" customHeight="1">
      <c r="A51" s="126" t="s">
        <v>77</v>
      </c>
      <c r="B51" s="127">
        <v>10</v>
      </c>
      <c r="C51" s="189" t="s">
        <v>78</v>
      </c>
      <c r="D51" s="189"/>
      <c r="E51" s="132">
        <v>0</v>
      </c>
      <c r="F51" s="129">
        <v>0</v>
      </c>
      <c r="G51" s="129">
        <f t="shared" si="0"/>
        <v>0</v>
      </c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</row>
    <row r="52" spans="1:24" ht="165">
      <c r="A52" s="126" t="s">
        <v>79</v>
      </c>
      <c r="B52" s="127"/>
      <c r="C52" s="189" t="s">
        <v>80</v>
      </c>
      <c r="D52" s="189"/>
      <c r="E52" s="130">
        <v>0</v>
      </c>
      <c r="F52" s="129">
        <v>0</v>
      </c>
      <c r="G52" s="129">
        <f t="shared" si="0"/>
        <v>0</v>
      </c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</row>
    <row r="53" spans="1:24" ht="98.25" customHeight="1">
      <c r="A53" s="126" t="s">
        <v>81</v>
      </c>
      <c r="B53" s="127">
        <v>10</v>
      </c>
      <c r="C53" s="189" t="s">
        <v>82</v>
      </c>
      <c r="D53" s="189"/>
      <c r="E53" s="130">
        <v>0</v>
      </c>
      <c r="F53" s="129">
        <v>0</v>
      </c>
      <c r="G53" s="129">
        <f t="shared" si="0"/>
        <v>0</v>
      </c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</row>
    <row r="54" spans="1:24" ht="93.75" customHeight="1">
      <c r="A54" s="126" t="s">
        <v>83</v>
      </c>
      <c r="B54" s="127">
        <v>10</v>
      </c>
      <c r="C54" s="189" t="s">
        <v>84</v>
      </c>
      <c r="D54" s="189"/>
      <c r="E54" s="133">
        <v>0</v>
      </c>
      <c r="F54" s="134">
        <v>0</v>
      </c>
      <c r="G54" s="129">
        <f t="shared" si="0"/>
        <v>0</v>
      </c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</row>
    <row r="55" spans="2:24" ht="15">
      <c r="B55" s="127"/>
      <c r="C55" s="196" t="s">
        <v>85</v>
      </c>
      <c r="D55" s="196"/>
      <c r="E55" s="133">
        <v>0</v>
      </c>
      <c r="F55" s="134">
        <v>0</v>
      </c>
      <c r="G55" s="129">
        <f t="shared" si="0"/>
        <v>0</v>
      </c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</row>
    <row r="56" spans="1:24" ht="15.75">
      <c r="A56" s="126" t="s">
        <v>86</v>
      </c>
      <c r="B56" s="127" t="s">
        <v>87</v>
      </c>
      <c r="C56" s="189" t="s">
        <v>88</v>
      </c>
      <c r="D56" s="189"/>
      <c r="E56" s="135">
        <f>E57+E58+E59</f>
        <v>500</v>
      </c>
      <c r="F56" s="135">
        <f>F57+F58+F59</f>
        <v>0</v>
      </c>
      <c r="G56" s="129">
        <f t="shared" si="0"/>
        <v>-500</v>
      </c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</row>
    <row r="57" spans="1:24" ht="15">
      <c r="A57" s="126"/>
      <c r="B57" s="127"/>
      <c r="C57" s="196" t="s">
        <v>217</v>
      </c>
      <c r="D57" s="197"/>
      <c r="E57" s="133">
        <v>0</v>
      </c>
      <c r="F57" s="133">
        <v>0</v>
      </c>
      <c r="G57" s="129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</row>
    <row r="58" spans="1:24" ht="15">
      <c r="A58" s="126"/>
      <c r="B58" s="127"/>
      <c r="C58" s="189" t="s">
        <v>236</v>
      </c>
      <c r="D58" s="189"/>
      <c r="E58" s="133">
        <v>500</v>
      </c>
      <c r="F58" s="134">
        <v>0</v>
      </c>
      <c r="G58" s="129">
        <f t="shared" si="0"/>
        <v>-500</v>
      </c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</row>
    <row r="59" spans="1:24" ht="45">
      <c r="A59" s="126" t="s">
        <v>89</v>
      </c>
      <c r="B59" s="127" t="s">
        <v>87</v>
      </c>
      <c r="C59" s="189" t="s">
        <v>236</v>
      </c>
      <c r="D59" s="189"/>
      <c r="E59" s="130">
        <v>0</v>
      </c>
      <c r="F59" s="129"/>
      <c r="G59" s="129">
        <f t="shared" si="0"/>
        <v>0</v>
      </c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</row>
    <row r="60" spans="1:24" ht="31.5" customHeight="1">
      <c r="A60" s="126" t="s">
        <v>90</v>
      </c>
      <c r="B60" s="127">
        <v>10</v>
      </c>
      <c r="C60" s="189" t="s">
        <v>91</v>
      </c>
      <c r="D60" s="189"/>
      <c r="E60" s="130">
        <v>0</v>
      </c>
      <c r="F60" s="129">
        <v>0</v>
      </c>
      <c r="G60" s="129">
        <f t="shared" si="0"/>
        <v>0</v>
      </c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</row>
    <row r="61" spans="1:24" ht="30">
      <c r="A61" s="126" t="s">
        <v>92</v>
      </c>
      <c r="B61" s="127">
        <v>10</v>
      </c>
      <c r="C61" s="189" t="s">
        <v>93</v>
      </c>
      <c r="D61" s="189"/>
      <c r="E61" s="130">
        <v>0</v>
      </c>
      <c r="F61" s="129">
        <v>0</v>
      </c>
      <c r="G61" s="129">
        <f t="shared" si="0"/>
        <v>0</v>
      </c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</row>
    <row r="62" spans="1:24" ht="15">
      <c r="A62" s="126"/>
      <c r="B62" s="127"/>
      <c r="C62" s="189"/>
      <c r="D62" s="189"/>
      <c r="E62" s="130"/>
      <c r="F62" s="129"/>
      <c r="G62" s="129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</row>
    <row r="63" spans="1:24" ht="15">
      <c r="A63" s="126"/>
      <c r="B63" s="127"/>
      <c r="C63" s="189"/>
      <c r="D63" s="189"/>
      <c r="E63" s="130"/>
      <c r="F63" s="129"/>
      <c r="G63" s="129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</row>
    <row r="64" spans="1:24" ht="80.25" customHeight="1">
      <c r="A64" s="126" t="s">
        <v>94</v>
      </c>
      <c r="B64" s="127">
        <v>10</v>
      </c>
      <c r="C64" s="189" t="s">
        <v>95</v>
      </c>
      <c r="D64" s="189"/>
      <c r="E64" s="136">
        <f>E65+E66+E67+E68+E69+E71</f>
        <v>5038500</v>
      </c>
      <c r="F64" s="136">
        <f>F65+F66+F67+F68+F69+F71</f>
        <v>4385225</v>
      </c>
      <c r="G64" s="129">
        <f>F64-E64</f>
        <v>-653275</v>
      </c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</row>
    <row r="65" spans="1:24" ht="54" customHeight="1">
      <c r="A65" s="126" t="s">
        <v>96</v>
      </c>
      <c r="B65" s="127">
        <v>10</v>
      </c>
      <c r="C65" s="189" t="s">
        <v>218</v>
      </c>
      <c r="D65" s="189"/>
      <c r="E65" s="129">
        <v>4942200</v>
      </c>
      <c r="F65" s="129">
        <v>4342200</v>
      </c>
      <c r="G65" s="129">
        <f>F65-E65</f>
        <v>-600000</v>
      </c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</row>
    <row r="66" spans="1:24" ht="38.25" customHeight="1">
      <c r="A66" s="126" t="s">
        <v>97</v>
      </c>
      <c r="B66" s="127"/>
      <c r="C66" s="189" t="s">
        <v>219</v>
      </c>
      <c r="D66" s="189"/>
      <c r="E66" s="129">
        <v>0</v>
      </c>
      <c r="F66" s="129">
        <v>0</v>
      </c>
      <c r="G66" s="129">
        <v>0</v>
      </c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</row>
    <row r="67" spans="1:24" ht="75">
      <c r="A67" s="126" t="s">
        <v>98</v>
      </c>
      <c r="B67" s="127">
        <v>10</v>
      </c>
      <c r="C67" s="189" t="s">
        <v>220</v>
      </c>
      <c r="D67" s="189"/>
      <c r="E67" s="130">
        <v>96100</v>
      </c>
      <c r="F67" s="130">
        <v>42825</v>
      </c>
      <c r="G67" s="129">
        <f aca="true" t="shared" si="1" ref="G67:G72">F67-E67</f>
        <v>-53275</v>
      </c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</row>
    <row r="68" spans="1:24" ht="60">
      <c r="A68" s="126" t="s">
        <v>99</v>
      </c>
      <c r="B68" s="127">
        <v>10</v>
      </c>
      <c r="C68" s="189" t="s">
        <v>221</v>
      </c>
      <c r="D68" s="189"/>
      <c r="E68" s="130">
        <v>200</v>
      </c>
      <c r="F68" s="130">
        <v>200</v>
      </c>
      <c r="G68" s="129">
        <f>F68+E68</f>
        <v>400</v>
      </c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</row>
    <row r="69" spans="1:24" ht="45">
      <c r="A69" s="137" t="s">
        <v>100</v>
      </c>
      <c r="B69" s="127">
        <v>10</v>
      </c>
      <c r="C69" s="189" t="s">
        <v>222</v>
      </c>
      <c r="D69" s="189"/>
      <c r="E69" s="129">
        <v>0</v>
      </c>
      <c r="F69" s="129">
        <v>0</v>
      </c>
      <c r="G69" s="129">
        <f t="shared" si="1"/>
        <v>0</v>
      </c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</row>
    <row r="70" spans="1:24" ht="105">
      <c r="A70" s="138" t="s">
        <v>101</v>
      </c>
      <c r="B70" s="139"/>
      <c r="C70" s="189" t="s">
        <v>223</v>
      </c>
      <c r="D70" s="189"/>
      <c r="E70" s="129">
        <v>0</v>
      </c>
      <c r="F70" s="129">
        <v>0</v>
      </c>
      <c r="G70" s="129">
        <f t="shared" si="1"/>
        <v>0</v>
      </c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</row>
    <row r="71" spans="1:7" ht="15" customHeight="1">
      <c r="A71" s="140"/>
      <c r="B71" s="141"/>
      <c r="C71" s="189" t="s">
        <v>224</v>
      </c>
      <c r="D71" s="189"/>
      <c r="E71" s="130">
        <v>0</v>
      </c>
      <c r="F71" s="129">
        <v>0</v>
      </c>
      <c r="G71" s="129">
        <f t="shared" si="1"/>
        <v>0</v>
      </c>
    </row>
    <row r="72" spans="1:7" ht="15" customHeight="1">
      <c r="A72" s="142"/>
      <c r="B72" s="143"/>
      <c r="C72" s="189" t="s">
        <v>225</v>
      </c>
      <c r="D72" s="189"/>
      <c r="E72" s="130"/>
      <c r="F72" s="129"/>
      <c r="G72" s="129">
        <f t="shared" si="1"/>
        <v>0</v>
      </c>
    </row>
    <row r="73" spans="1:7" ht="12.75" customHeight="1">
      <c r="A73" s="144"/>
      <c r="B73" s="122"/>
      <c r="C73" s="198"/>
      <c r="D73" s="198"/>
      <c r="E73" s="145"/>
      <c r="F73" s="145"/>
      <c r="G73" s="145"/>
    </row>
    <row r="74" spans="1:7" ht="12.75" customHeight="1">
      <c r="A74" s="142"/>
      <c r="B74" s="178"/>
      <c r="C74" s="179"/>
      <c r="D74" s="179"/>
      <c r="E74" s="179"/>
      <c r="F74" s="179"/>
      <c r="G74" s="179"/>
    </row>
    <row r="75" spans="1:7" ht="12.75" customHeight="1">
      <c r="A75" s="142"/>
      <c r="B75" s="178"/>
      <c r="C75" s="179"/>
      <c r="D75" s="179"/>
      <c r="E75" s="179"/>
      <c r="F75" s="179"/>
      <c r="G75" s="179"/>
    </row>
    <row r="76" spans="1:7" ht="22.5" customHeight="1">
      <c r="A76" s="142"/>
      <c r="B76" s="178"/>
      <c r="C76" s="179"/>
      <c r="D76" s="179"/>
      <c r="E76" s="179"/>
      <c r="F76" s="179"/>
      <c r="G76" s="179"/>
    </row>
    <row r="77" spans="3:5" ht="11.25" customHeight="1">
      <c r="C77" s="164"/>
      <c r="D77" s="164"/>
      <c r="E77" s="180"/>
    </row>
    <row r="78" spans="3:5" ht="11.25" customHeight="1">
      <c r="C78" s="164"/>
      <c r="D78" s="164"/>
      <c r="E78" s="180"/>
    </row>
    <row r="79" spans="3:5" ht="11.25" customHeight="1">
      <c r="C79" s="164"/>
      <c r="D79" s="164"/>
      <c r="E79" s="180"/>
    </row>
    <row r="80" spans="3:5" ht="11.25" customHeight="1">
      <c r="C80" s="164"/>
      <c r="D80" s="164"/>
      <c r="E80" s="180"/>
    </row>
    <row r="81" spans="3:5" ht="11.25" customHeight="1">
      <c r="C81" s="164"/>
      <c r="D81" s="164"/>
      <c r="E81" s="180"/>
    </row>
    <row r="82" spans="3:5" ht="11.25" customHeight="1">
      <c r="C82" s="164"/>
      <c r="D82" s="164"/>
      <c r="E82" s="180"/>
    </row>
    <row r="83" spans="3:5" ht="11.25" customHeight="1">
      <c r="C83" s="164"/>
      <c r="D83" s="164"/>
      <c r="E83" s="180"/>
    </row>
    <row r="84" spans="3:5" ht="11.25" customHeight="1">
      <c r="C84" s="164"/>
      <c r="D84" s="164"/>
      <c r="E84" s="180"/>
    </row>
    <row r="85" spans="3:5" ht="11.25" customHeight="1">
      <c r="C85" s="164"/>
      <c r="D85" s="164"/>
      <c r="E85" s="180"/>
    </row>
    <row r="86" spans="3:5" ht="11.25" customHeight="1">
      <c r="C86" s="164"/>
      <c r="D86" s="164"/>
      <c r="E86" s="180"/>
    </row>
    <row r="87" spans="3:5" ht="11.25" customHeight="1">
      <c r="C87" s="164"/>
      <c r="D87" s="164"/>
      <c r="E87" s="180"/>
    </row>
    <row r="88" spans="3:5" ht="11.25" customHeight="1">
      <c r="C88" s="164"/>
      <c r="D88" s="164"/>
      <c r="E88" s="180"/>
    </row>
    <row r="89" spans="3:5" ht="11.25" customHeight="1">
      <c r="C89" s="164"/>
      <c r="D89" s="164"/>
      <c r="E89" s="180"/>
    </row>
    <row r="90" spans="3:5" ht="11.25" customHeight="1">
      <c r="C90" s="164"/>
      <c r="D90" s="164"/>
      <c r="E90" s="180"/>
    </row>
    <row r="91" spans="3:5" ht="11.25" customHeight="1">
      <c r="C91" s="164"/>
      <c r="D91" s="164"/>
      <c r="E91" s="180"/>
    </row>
    <row r="92" spans="3:5" ht="11.25" customHeight="1">
      <c r="C92" s="164"/>
      <c r="D92" s="164"/>
      <c r="E92" s="180"/>
    </row>
    <row r="93" spans="3:5" ht="11.25" customHeight="1">
      <c r="C93" s="164"/>
      <c r="D93" s="164"/>
      <c r="E93" s="180"/>
    </row>
    <row r="94" spans="3:5" ht="11.25" customHeight="1">
      <c r="C94" s="164"/>
      <c r="D94" s="164"/>
      <c r="E94" s="180"/>
    </row>
    <row r="95" spans="3:5" ht="11.25" customHeight="1">
      <c r="C95" s="164"/>
      <c r="D95" s="164"/>
      <c r="E95" s="180"/>
    </row>
    <row r="96" spans="3:5" ht="11.25" customHeight="1">
      <c r="C96" s="164"/>
      <c r="D96" s="164"/>
      <c r="E96" s="180"/>
    </row>
    <row r="97" ht="23.25" customHeight="1"/>
    <row r="98" ht="9.75" customHeight="1"/>
    <row r="99" spans="1:4" ht="12.75" customHeight="1">
      <c r="A99" s="164"/>
      <c r="B99" s="164"/>
      <c r="C99" s="182"/>
      <c r="D99" s="182"/>
    </row>
  </sheetData>
  <sheetProtection selectLockedCells="1" selectUnlockedCells="1"/>
  <mergeCells count="66">
    <mergeCell ref="C67:D67"/>
    <mergeCell ref="C68:D68"/>
    <mergeCell ref="C73:D73"/>
    <mergeCell ref="C69:D69"/>
    <mergeCell ref="C70:D70"/>
    <mergeCell ref="C71:D71"/>
    <mergeCell ref="C72:D72"/>
    <mergeCell ref="C66:D66"/>
    <mergeCell ref="C62:D62"/>
    <mergeCell ref="C63:D63"/>
    <mergeCell ref="C64:D64"/>
    <mergeCell ref="C65:D65"/>
    <mergeCell ref="C53:D53"/>
    <mergeCell ref="C55:D55"/>
    <mergeCell ref="C52:D52"/>
    <mergeCell ref="C61:D61"/>
    <mergeCell ref="C39:D39"/>
    <mergeCell ref="C40:D40"/>
    <mergeCell ref="C41:D41"/>
    <mergeCell ref="C42:D42"/>
    <mergeCell ref="C57:D57"/>
    <mergeCell ref="C56:D56"/>
    <mergeCell ref="C54:D54"/>
    <mergeCell ref="C35:D35"/>
    <mergeCell ref="C49:D49"/>
    <mergeCell ref="C50:D50"/>
    <mergeCell ref="C51:D51"/>
    <mergeCell ref="C36:D36"/>
    <mergeCell ref="C37:D37"/>
    <mergeCell ref="C38:D38"/>
    <mergeCell ref="C34:D34"/>
    <mergeCell ref="C60:D60"/>
    <mergeCell ref="C43:D43"/>
    <mergeCell ref="C44:D44"/>
    <mergeCell ref="C46:D46"/>
    <mergeCell ref="C47:D47"/>
    <mergeCell ref="C45:D45"/>
    <mergeCell ref="C58:D58"/>
    <mergeCell ref="C59:D59"/>
    <mergeCell ref="C48:D48"/>
    <mergeCell ref="C24:D24"/>
    <mergeCell ref="C28:D28"/>
    <mergeCell ref="C32:D32"/>
    <mergeCell ref="C33:D33"/>
    <mergeCell ref="C29:D29"/>
    <mergeCell ref="C27:D27"/>
    <mergeCell ref="C31:D31"/>
    <mergeCell ref="C30:D30"/>
    <mergeCell ref="C25:D25"/>
    <mergeCell ref="C26:D26"/>
    <mergeCell ref="C12:D14"/>
    <mergeCell ref="E12:E14"/>
    <mergeCell ref="C16:D16"/>
    <mergeCell ref="C17:D17"/>
    <mergeCell ref="C18:D18"/>
    <mergeCell ref="C19:D19"/>
    <mergeCell ref="A1:F1"/>
    <mergeCell ref="A3:E3"/>
    <mergeCell ref="A7:C7"/>
    <mergeCell ref="D7:E7"/>
    <mergeCell ref="C23:D23"/>
    <mergeCell ref="C20:D20"/>
    <mergeCell ref="C21:D21"/>
    <mergeCell ref="C15:D15"/>
    <mergeCell ref="A10:G10"/>
    <mergeCell ref="C22:D22"/>
  </mergeCells>
  <printOptions/>
  <pageMargins left="0.7875" right="0.39375" top="0.5902777777777778" bottom="0.7875" header="0.5118055555555555" footer="0.5118055555555555"/>
  <pageSetup fitToHeight="0" fitToWidth="1" horizontalDpi="300" verticalDpi="300" orientation="portrait" paperSize="9" scale="63" r:id="rId1"/>
  <rowBreaks count="2" manualBreakCount="2">
    <brk id="43" max="6" man="1"/>
    <brk id="4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W84"/>
  <sheetViews>
    <sheetView view="pageBreakPreview" zoomScaleSheetLayoutView="100" zoomScalePageLayoutView="0" workbookViewId="0" topLeftCell="A1">
      <selection activeCell="F83" sqref="F83"/>
    </sheetView>
  </sheetViews>
  <sheetFormatPr defaultColWidth="9.00390625" defaultRowHeight="12.75"/>
  <cols>
    <col min="1" max="1" width="25.00390625" style="0" customWidth="1"/>
    <col min="2" max="2" width="5.25390625" style="0" customWidth="1"/>
    <col min="3" max="3" width="27.875" style="0" customWidth="1"/>
    <col min="4" max="4" width="21.625" style="0" customWidth="1"/>
    <col min="5" max="5" width="16.00390625" style="0" customWidth="1"/>
    <col min="6" max="6" width="32.875" style="0" customWidth="1"/>
    <col min="7" max="22" width="9.00390625" style="0" customWidth="1"/>
    <col min="23" max="23" width="10.375" style="0" customWidth="1"/>
  </cols>
  <sheetData>
    <row r="1" spans="5:6" ht="12.75">
      <c r="E1" s="199" t="s">
        <v>102</v>
      </c>
      <c r="F1" s="199"/>
    </row>
    <row r="2" spans="1:6" ht="12.75" customHeight="1">
      <c r="A2" s="200" t="s">
        <v>103</v>
      </c>
      <c r="B2" s="200"/>
      <c r="C2" s="200"/>
      <c r="D2" s="200"/>
      <c r="E2" s="200"/>
      <c r="F2" s="200"/>
    </row>
    <row r="3" spans="1:6" ht="4.5" customHeight="1">
      <c r="A3" s="6"/>
      <c r="B3" s="6"/>
      <c r="C3" s="7"/>
      <c r="D3" s="8"/>
      <c r="E3" s="8"/>
      <c r="F3" s="8"/>
    </row>
    <row r="4" spans="1:6" ht="13.5" customHeight="1">
      <c r="A4" s="10"/>
      <c r="B4" s="11" t="s">
        <v>20</v>
      </c>
      <c r="C4" s="201" t="s">
        <v>104</v>
      </c>
      <c r="D4" s="201" t="s">
        <v>105</v>
      </c>
      <c r="E4" s="12"/>
      <c r="F4" s="4" t="s">
        <v>23</v>
      </c>
    </row>
    <row r="5" spans="1:6" ht="9.75" customHeight="1">
      <c r="A5" s="11" t="s">
        <v>24</v>
      </c>
      <c r="B5" s="11" t="s">
        <v>25</v>
      </c>
      <c r="C5" s="201"/>
      <c r="D5" s="201"/>
      <c r="E5" s="13" t="s">
        <v>26</v>
      </c>
      <c r="F5" s="14" t="s">
        <v>27</v>
      </c>
    </row>
    <row r="6" spans="1:6" ht="9.75" customHeight="1">
      <c r="A6" s="10"/>
      <c r="B6" s="11" t="s">
        <v>28</v>
      </c>
      <c r="C6" s="201"/>
      <c r="D6" s="201"/>
      <c r="E6" s="13"/>
      <c r="F6" s="14"/>
    </row>
    <row r="7" spans="1:6" ht="9.75" customHeight="1">
      <c r="A7" s="15">
        <v>1</v>
      </c>
      <c r="B7" s="16">
        <v>2</v>
      </c>
      <c r="C7" s="16">
        <v>3</v>
      </c>
      <c r="D7" s="17" t="s">
        <v>29</v>
      </c>
      <c r="E7" s="17" t="s">
        <v>106</v>
      </c>
      <c r="F7" s="18"/>
    </row>
    <row r="8" spans="1:6" ht="15" customHeight="1">
      <c r="A8" s="19" t="s">
        <v>107</v>
      </c>
      <c r="B8" s="20" t="s">
        <v>108</v>
      </c>
      <c r="C8" s="41" t="s">
        <v>33</v>
      </c>
      <c r="D8" s="42">
        <f>D18+D20+D26+D29+D32+D44+D50+D55+D65+D68+D71+D75+D81</f>
        <v>8855530</v>
      </c>
      <c r="E8" s="42">
        <f>E18+E20+E26+E29+E32+E44+E50+E55+E65+E68+E71+E75+E81</f>
        <v>3677185.1599999997</v>
      </c>
      <c r="F8" s="23">
        <f>D8-E8</f>
        <v>5178344.84</v>
      </c>
    </row>
    <row r="9" spans="1:6" ht="15" customHeight="1">
      <c r="A9" s="24" t="s">
        <v>34</v>
      </c>
      <c r="B9" s="25"/>
      <c r="C9" s="43"/>
      <c r="D9" s="44"/>
      <c r="E9" s="45"/>
      <c r="F9" s="27"/>
    </row>
    <row r="10" spans="1:6" ht="48.75" customHeight="1">
      <c r="A10" s="46" t="s">
        <v>109</v>
      </c>
      <c r="B10" s="47"/>
      <c r="C10" s="48" t="s">
        <v>110</v>
      </c>
      <c r="D10" s="44"/>
      <c r="E10" s="45"/>
      <c r="F10" s="49"/>
    </row>
    <row r="11" spans="1:23" ht="22.5">
      <c r="A11" s="28" t="s">
        <v>111</v>
      </c>
      <c r="B11" s="29">
        <v>200</v>
      </c>
      <c r="C11" s="50" t="s">
        <v>112</v>
      </c>
      <c r="D11" s="114">
        <f>D12+D13+D14</f>
        <v>3849100</v>
      </c>
      <c r="E11" s="113">
        <f>E12+E13+E14</f>
        <v>1439070.1099999999</v>
      </c>
      <c r="F11" s="51">
        <f>D11-E11</f>
        <v>2410029.89</v>
      </c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</row>
    <row r="12" spans="1:23" ht="27.75" customHeight="1">
      <c r="A12" s="28" t="s">
        <v>111</v>
      </c>
      <c r="B12" s="29">
        <v>200</v>
      </c>
      <c r="C12" s="50" t="s">
        <v>113</v>
      </c>
      <c r="D12" s="30">
        <v>2720700</v>
      </c>
      <c r="E12" s="31">
        <v>1069038.71</v>
      </c>
      <c r="F12" s="51">
        <f aca="true" t="shared" si="0" ref="F12:F20">D12-E12</f>
        <v>1651661.29</v>
      </c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</row>
    <row r="13" spans="1:23" ht="15" customHeight="1">
      <c r="A13" s="28" t="s">
        <v>114</v>
      </c>
      <c r="B13" s="29">
        <v>200</v>
      </c>
      <c r="C13" s="50" t="s">
        <v>115</v>
      </c>
      <c r="D13" s="30">
        <v>235400</v>
      </c>
      <c r="E13" s="31">
        <v>55921.2</v>
      </c>
      <c r="F13" s="51">
        <f t="shared" si="0"/>
        <v>179478.8</v>
      </c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</row>
    <row r="14" spans="1:23" ht="22.5" customHeight="1">
      <c r="A14" s="28" t="s">
        <v>116</v>
      </c>
      <c r="B14" s="29" t="s">
        <v>108</v>
      </c>
      <c r="C14" s="50" t="s">
        <v>117</v>
      </c>
      <c r="D14" s="30">
        <v>893000</v>
      </c>
      <c r="E14" s="31">
        <v>314110.2</v>
      </c>
      <c r="F14" s="51">
        <f t="shared" si="0"/>
        <v>578889.8</v>
      </c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</row>
    <row r="15" spans="1:23" ht="36.75" customHeight="1">
      <c r="A15" s="28" t="s">
        <v>118</v>
      </c>
      <c r="B15" s="29">
        <v>200</v>
      </c>
      <c r="C15" s="50" t="s">
        <v>119</v>
      </c>
      <c r="D15" s="30">
        <f>D16+D17</f>
        <v>630700</v>
      </c>
      <c r="E15" s="31">
        <f>E16+E17</f>
        <v>285359.46</v>
      </c>
      <c r="F15" s="51">
        <f t="shared" si="0"/>
        <v>345340.54</v>
      </c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</row>
    <row r="16" spans="1:23" ht="36.75" customHeight="1">
      <c r="A16" s="28" t="s">
        <v>118</v>
      </c>
      <c r="B16" s="29" t="s">
        <v>108</v>
      </c>
      <c r="C16" s="50" t="s">
        <v>120</v>
      </c>
      <c r="D16" s="30">
        <v>574200</v>
      </c>
      <c r="E16" s="31">
        <v>254327.14</v>
      </c>
      <c r="F16" s="51">
        <f t="shared" si="0"/>
        <v>319872.86</v>
      </c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</row>
    <row r="17" spans="1:23" ht="36.75" customHeight="1">
      <c r="A17" s="28" t="s">
        <v>118</v>
      </c>
      <c r="B17" s="148" t="s">
        <v>108</v>
      </c>
      <c r="C17" s="50" t="s">
        <v>261</v>
      </c>
      <c r="D17" s="149">
        <v>56500</v>
      </c>
      <c r="E17" s="150">
        <v>31032.32</v>
      </c>
      <c r="F17" s="51">
        <f>D17-E17</f>
        <v>25467.68</v>
      </c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</row>
    <row r="18" spans="1:6" ht="15" customHeight="1">
      <c r="A18" s="52" t="s">
        <v>121</v>
      </c>
      <c r="B18" s="53"/>
      <c r="C18" s="54" t="s">
        <v>122</v>
      </c>
      <c r="D18" s="42">
        <f>D11+D15</f>
        <v>4479800</v>
      </c>
      <c r="E18" s="55">
        <f>E11+E15</f>
        <v>1724429.5699999998</v>
      </c>
      <c r="F18" s="51">
        <f t="shared" si="0"/>
        <v>2755370.43</v>
      </c>
    </row>
    <row r="19" spans="1:6" s="147" customFormat="1" ht="36.75" customHeight="1">
      <c r="A19" s="28" t="s">
        <v>118</v>
      </c>
      <c r="B19" s="56">
        <v>200</v>
      </c>
      <c r="C19" s="50" t="s">
        <v>123</v>
      </c>
      <c r="D19" s="57">
        <v>200</v>
      </c>
      <c r="E19" s="57">
        <v>200</v>
      </c>
      <c r="F19" s="51">
        <f t="shared" si="0"/>
        <v>0</v>
      </c>
    </row>
    <row r="20" spans="1:6" ht="15" customHeight="1">
      <c r="A20" s="58" t="s">
        <v>121</v>
      </c>
      <c r="B20" s="53"/>
      <c r="C20" s="59" t="s">
        <v>124</v>
      </c>
      <c r="D20" s="55">
        <v>200</v>
      </c>
      <c r="E20" s="55">
        <f>E19</f>
        <v>200</v>
      </c>
      <c r="F20" s="51">
        <f t="shared" si="0"/>
        <v>0</v>
      </c>
    </row>
    <row r="21" spans="1:6" ht="15" customHeight="1" hidden="1">
      <c r="A21" s="52"/>
      <c r="B21" s="53"/>
      <c r="C21" s="60"/>
      <c r="D21" s="42"/>
      <c r="E21" s="55"/>
      <c r="F21" s="51"/>
    </row>
    <row r="22" spans="1:6" ht="15" customHeight="1" hidden="1">
      <c r="A22" s="28" t="s">
        <v>125</v>
      </c>
      <c r="B22" s="56"/>
      <c r="C22" s="26" t="s">
        <v>126</v>
      </c>
      <c r="D22" s="21" t="s">
        <v>127</v>
      </c>
      <c r="E22" s="22"/>
      <c r="F22" s="51"/>
    </row>
    <row r="23" spans="1:6" ht="15" customHeight="1" hidden="1">
      <c r="A23" s="46" t="s">
        <v>121</v>
      </c>
      <c r="B23" s="53"/>
      <c r="C23" s="54" t="s">
        <v>126</v>
      </c>
      <c r="D23" s="42" t="s">
        <v>127</v>
      </c>
      <c r="E23" s="55"/>
      <c r="F23" s="51"/>
    </row>
    <row r="24" spans="1:6" ht="48.75" customHeight="1">
      <c r="A24" s="46" t="s">
        <v>128</v>
      </c>
      <c r="B24" s="53"/>
      <c r="C24" s="54" t="s">
        <v>129</v>
      </c>
      <c r="D24" s="42"/>
      <c r="E24" s="55"/>
      <c r="F24" s="51"/>
    </row>
    <row r="25" spans="1:6" ht="22.5" customHeight="1">
      <c r="A25" s="46" t="s">
        <v>130</v>
      </c>
      <c r="B25" s="53">
        <v>200</v>
      </c>
      <c r="C25" s="26" t="s">
        <v>131</v>
      </c>
      <c r="D25" s="21">
        <v>2630</v>
      </c>
      <c r="E25" s="22">
        <v>2630</v>
      </c>
      <c r="F25" s="51">
        <f>D25-E25</f>
        <v>0</v>
      </c>
    </row>
    <row r="26" spans="1:6" ht="15" customHeight="1">
      <c r="A26" s="46" t="s">
        <v>132</v>
      </c>
      <c r="B26" s="53"/>
      <c r="C26" s="26" t="s">
        <v>133</v>
      </c>
      <c r="D26" s="42">
        <f>D25</f>
        <v>2630</v>
      </c>
      <c r="E26" s="55">
        <f>E25</f>
        <v>2630</v>
      </c>
      <c r="F26" s="51">
        <f>D26-E26</f>
        <v>0</v>
      </c>
    </row>
    <row r="27" spans="1:6" ht="47.25" customHeight="1">
      <c r="A27" s="46"/>
      <c r="B27" s="53"/>
      <c r="C27" s="151" t="s">
        <v>262</v>
      </c>
      <c r="D27" s="42"/>
      <c r="E27" s="55"/>
      <c r="F27" s="51"/>
    </row>
    <row r="28" spans="1:6" ht="18.75" customHeight="1">
      <c r="A28" s="46" t="s">
        <v>263</v>
      </c>
      <c r="B28" s="53">
        <v>200</v>
      </c>
      <c r="C28" s="26" t="s">
        <v>264</v>
      </c>
      <c r="D28" s="152">
        <v>206900</v>
      </c>
      <c r="E28" s="112">
        <v>0</v>
      </c>
      <c r="F28" s="51">
        <f>D28-E28</f>
        <v>206900</v>
      </c>
    </row>
    <row r="29" spans="1:6" ht="15" customHeight="1">
      <c r="A29" s="46" t="s">
        <v>132</v>
      </c>
      <c r="B29" s="53">
        <v>200</v>
      </c>
      <c r="C29" s="26" t="s">
        <v>264</v>
      </c>
      <c r="D29" s="42">
        <f>D28</f>
        <v>206900</v>
      </c>
      <c r="E29" s="55">
        <f>E28</f>
        <v>0</v>
      </c>
      <c r="F29" s="51">
        <f>D29-E29</f>
        <v>206900</v>
      </c>
    </row>
    <row r="30" spans="1:6" ht="15" customHeight="1">
      <c r="A30" s="46" t="s">
        <v>134</v>
      </c>
      <c r="B30" s="53"/>
      <c r="C30" s="54" t="s">
        <v>135</v>
      </c>
      <c r="D30" s="42"/>
      <c r="E30" s="55"/>
      <c r="F30" s="51"/>
    </row>
    <row r="31" spans="1:6" ht="15" customHeight="1">
      <c r="A31" s="46" t="s">
        <v>134</v>
      </c>
      <c r="B31" s="53">
        <v>200</v>
      </c>
      <c r="C31" s="26" t="s">
        <v>214</v>
      </c>
      <c r="D31" s="21">
        <v>5000</v>
      </c>
      <c r="E31" s="112">
        <v>0</v>
      </c>
      <c r="F31" s="51">
        <f>D31-E31</f>
        <v>5000</v>
      </c>
    </row>
    <row r="32" spans="1:6" ht="15" customHeight="1">
      <c r="A32" s="46" t="s">
        <v>121</v>
      </c>
      <c r="B32" s="53">
        <v>200</v>
      </c>
      <c r="C32" s="26" t="s">
        <v>214</v>
      </c>
      <c r="D32" s="42">
        <f>D31</f>
        <v>5000</v>
      </c>
      <c r="E32" s="55">
        <v>0</v>
      </c>
      <c r="F32" s="51">
        <f>D32-E32</f>
        <v>5000</v>
      </c>
    </row>
    <row r="33" spans="1:6" ht="39.75" customHeight="1">
      <c r="A33" s="46" t="s">
        <v>136</v>
      </c>
      <c r="B33" s="53"/>
      <c r="C33" s="54" t="s">
        <v>137</v>
      </c>
      <c r="D33" s="42"/>
      <c r="E33" s="55"/>
      <c r="F33" s="51"/>
    </row>
    <row r="34" spans="1:6" ht="38.25" customHeight="1">
      <c r="A34" s="35" t="s">
        <v>138</v>
      </c>
      <c r="B34" s="61">
        <v>200</v>
      </c>
      <c r="C34" s="62" t="s">
        <v>139</v>
      </c>
      <c r="D34" s="21">
        <v>20000</v>
      </c>
      <c r="E34" s="22">
        <v>20000</v>
      </c>
      <c r="F34" s="51">
        <f>D34-E34</f>
        <v>0</v>
      </c>
    </row>
    <row r="35" spans="1:6" ht="38.25" customHeight="1">
      <c r="A35" s="33" t="s">
        <v>118</v>
      </c>
      <c r="B35" s="35">
        <v>200</v>
      </c>
      <c r="C35" s="63" t="s">
        <v>237</v>
      </c>
      <c r="D35" s="21">
        <v>1000</v>
      </c>
      <c r="E35" s="22">
        <v>0</v>
      </c>
      <c r="F35" s="51">
        <f aca="true" t="shared" si="1" ref="F35:F44">D35-E35</f>
        <v>1000</v>
      </c>
    </row>
    <row r="36" spans="1:6" ht="38.25" customHeight="1">
      <c r="A36" s="33" t="s">
        <v>118</v>
      </c>
      <c r="B36" s="35">
        <v>200</v>
      </c>
      <c r="C36" s="63" t="s">
        <v>238</v>
      </c>
      <c r="D36" s="21">
        <v>1000</v>
      </c>
      <c r="E36" s="22">
        <v>0</v>
      </c>
      <c r="F36" s="51">
        <f t="shared" si="1"/>
        <v>1000</v>
      </c>
    </row>
    <row r="37" spans="1:6" ht="38.25" customHeight="1">
      <c r="A37" s="33" t="s">
        <v>118</v>
      </c>
      <c r="B37" s="35">
        <v>200</v>
      </c>
      <c r="C37" s="63" t="s">
        <v>239</v>
      </c>
      <c r="D37" s="21">
        <v>1000</v>
      </c>
      <c r="E37" s="22">
        <v>0</v>
      </c>
      <c r="F37" s="51">
        <f t="shared" si="1"/>
        <v>1000</v>
      </c>
    </row>
    <row r="38" spans="1:6" ht="38.25" customHeight="1">
      <c r="A38" s="33" t="s">
        <v>118</v>
      </c>
      <c r="B38" s="35">
        <v>200</v>
      </c>
      <c r="C38" s="63" t="s">
        <v>240</v>
      </c>
      <c r="D38" s="21">
        <v>1000</v>
      </c>
      <c r="E38" s="22">
        <v>0</v>
      </c>
      <c r="F38" s="51">
        <f t="shared" si="1"/>
        <v>1000</v>
      </c>
    </row>
    <row r="39" spans="1:6" ht="33.75" customHeight="1">
      <c r="A39" s="33" t="s">
        <v>118</v>
      </c>
      <c r="B39" s="35">
        <v>200</v>
      </c>
      <c r="C39" s="63" t="s">
        <v>140</v>
      </c>
      <c r="D39" s="21">
        <v>73800</v>
      </c>
      <c r="E39" s="22">
        <v>24000</v>
      </c>
      <c r="F39" s="51">
        <f t="shared" si="1"/>
        <v>49800</v>
      </c>
    </row>
    <row r="40" spans="1:6" ht="32.25" customHeight="1">
      <c r="A40" s="64" t="s">
        <v>141</v>
      </c>
      <c r="B40" s="65">
        <v>200</v>
      </c>
      <c r="C40" s="26" t="s">
        <v>142</v>
      </c>
      <c r="D40" s="21">
        <v>130000</v>
      </c>
      <c r="E40" s="22">
        <v>22939</v>
      </c>
      <c r="F40" s="51">
        <f t="shared" si="1"/>
        <v>107061</v>
      </c>
    </row>
    <row r="41" spans="1:6" ht="15" customHeight="1">
      <c r="A41" s="33" t="s">
        <v>143</v>
      </c>
      <c r="B41" s="66">
        <v>200</v>
      </c>
      <c r="C41" s="26" t="s">
        <v>144</v>
      </c>
      <c r="D41" s="21">
        <v>2500</v>
      </c>
      <c r="E41" s="22">
        <v>2191</v>
      </c>
      <c r="F41" s="51">
        <f t="shared" si="1"/>
        <v>309</v>
      </c>
    </row>
    <row r="42" spans="1:6" ht="15" customHeight="1">
      <c r="A42" s="33" t="s">
        <v>138</v>
      </c>
      <c r="B42" s="66">
        <v>200</v>
      </c>
      <c r="C42" s="26" t="s">
        <v>145</v>
      </c>
      <c r="D42" s="21">
        <v>31000</v>
      </c>
      <c r="E42" s="22">
        <v>0</v>
      </c>
      <c r="F42" s="51">
        <f t="shared" si="1"/>
        <v>31000</v>
      </c>
    </row>
    <row r="43" spans="1:6" ht="33.75">
      <c r="A43" s="33" t="s">
        <v>118</v>
      </c>
      <c r="B43" s="66">
        <v>200</v>
      </c>
      <c r="C43" s="26" t="s">
        <v>146</v>
      </c>
      <c r="D43" s="21">
        <v>17300</v>
      </c>
      <c r="E43" s="22">
        <v>0</v>
      </c>
      <c r="F43" s="51">
        <f t="shared" si="1"/>
        <v>17300</v>
      </c>
    </row>
    <row r="44" spans="1:6" ht="15" customHeight="1">
      <c r="A44" s="52" t="s">
        <v>121</v>
      </c>
      <c r="B44" s="53"/>
      <c r="C44" s="54" t="s">
        <v>147</v>
      </c>
      <c r="D44" s="42">
        <f>D34+D35+D36+D37+D38+D39+D40+D41+D42+D43</f>
        <v>278600</v>
      </c>
      <c r="E44" s="42">
        <f>E34+E35+E36+E37+E38+E39+E40+E41+E42+E43</f>
        <v>69130</v>
      </c>
      <c r="F44" s="51">
        <f t="shared" si="1"/>
        <v>209470</v>
      </c>
    </row>
    <row r="45" spans="1:6" ht="15" customHeight="1">
      <c r="A45" s="67" t="s">
        <v>148</v>
      </c>
      <c r="B45" s="53"/>
      <c r="C45" s="54" t="s">
        <v>149</v>
      </c>
      <c r="D45" s="42"/>
      <c r="E45" s="55"/>
      <c r="F45" s="51"/>
    </row>
    <row r="46" spans="1:6" ht="24.75" customHeight="1">
      <c r="A46" s="28" t="s">
        <v>111</v>
      </c>
      <c r="B46" s="56">
        <v>200</v>
      </c>
      <c r="C46" s="26" t="s">
        <v>150</v>
      </c>
      <c r="D46" s="21">
        <f>D47+D48</f>
        <v>92600</v>
      </c>
      <c r="E46" s="21">
        <f>E47+E48</f>
        <v>41725</v>
      </c>
      <c r="F46" s="51">
        <f>D46-E46</f>
        <v>50875</v>
      </c>
    </row>
    <row r="47" spans="1:6" ht="29.25" customHeight="1">
      <c r="A47" s="28" t="s">
        <v>111</v>
      </c>
      <c r="B47" s="68">
        <v>200</v>
      </c>
      <c r="C47" s="26" t="s">
        <v>151</v>
      </c>
      <c r="D47" s="21">
        <v>72600</v>
      </c>
      <c r="E47" s="22">
        <v>30700.8</v>
      </c>
      <c r="F47" s="51">
        <f>D47-E47</f>
        <v>41899.2</v>
      </c>
    </row>
    <row r="48" spans="1:6" ht="29.25" customHeight="1">
      <c r="A48" s="28" t="s">
        <v>116</v>
      </c>
      <c r="B48" s="68">
        <v>200</v>
      </c>
      <c r="C48" s="26" t="s">
        <v>152</v>
      </c>
      <c r="D48" s="21">
        <v>20000</v>
      </c>
      <c r="E48" s="22">
        <v>11024.2</v>
      </c>
      <c r="F48" s="51">
        <f>D48-E48</f>
        <v>8975.8</v>
      </c>
    </row>
    <row r="49" spans="1:6" ht="29.25" customHeight="1">
      <c r="A49" s="33" t="s">
        <v>153</v>
      </c>
      <c r="B49" s="68">
        <v>200</v>
      </c>
      <c r="C49" s="26" t="s">
        <v>154</v>
      </c>
      <c r="D49" s="21">
        <v>3500</v>
      </c>
      <c r="E49" s="22">
        <v>1100</v>
      </c>
      <c r="F49" s="51">
        <f>D49-E49</f>
        <v>2400</v>
      </c>
    </row>
    <row r="50" spans="1:6" ht="15" customHeight="1">
      <c r="A50" s="69" t="s">
        <v>121</v>
      </c>
      <c r="B50" s="70"/>
      <c r="C50" s="54" t="s">
        <v>155</v>
      </c>
      <c r="D50" s="42">
        <f>D46+D49</f>
        <v>96100</v>
      </c>
      <c r="E50" s="42">
        <f>E46+E49</f>
        <v>42825</v>
      </c>
      <c r="F50" s="51">
        <f>D50-E50</f>
        <v>53275</v>
      </c>
    </row>
    <row r="51" spans="1:6" ht="25.5" customHeight="1" hidden="1">
      <c r="A51" s="28"/>
      <c r="B51" s="68"/>
      <c r="C51" s="26"/>
      <c r="D51" s="21" t="s">
        <v>156</v>
      </c>
      <c r="E51" s="22"/>
      <c r="F51" s="51"/>
    </row>
    <row r="52" spans="1:6" ht="25.5" customHeight="1" hidden="1">
      <c r="A52" s="28" t="s">
        <v>157</v>
      </c>
      <c r="B52" s="68"/>
      <c r="C52" s="26" t="s">
        <v>158</v>
      </c>
      <c r="D52" s="21">
        <v>19200</v>
      </c>
      <c r="E52" s="22"/>
      <c r="F52" s="51"/>
    </row>
    <row r="53" spans="1:6" ht="25.5" customHeight="1">
      <c r="A53" s="46" t="s">
        <v>159</v>
      </c>
      <c r="B53" s="68"/>
      <c r="C53" s="151" t="s">
        <v>265</v>
      </c>
      <c r="D53" s="21"/>
      <c r="E53" s="22"/>
      <c r="F53" s="51"/>
    </row>
    <row r="54" spans="1:6" ht="36.75" customHeight="1">
      <c r="A54" s="28" t="s">
        <v>268</v>
      </c>
      <c r="B54" s="68">
        <v>200</v>
      </c>
      <c r="C54" s="26" t="s">
        <v>266</v>
      </c>
      <c r="D54" s="21">
        <v>85000</v>
      </c>
      <c r="E54" s="22">
        <v>0</v>
      </c>
      <c r="F54" s="51">
        <f>D54-E54</f>
        <v>85000</v>
      </c>
    </row>
    <row r="55" spans="1:6" ht="25.5" customHeight="1">
      <c r="A55" s="52" t="s">
        <v>121</v>
      </c>
      <c r="B55" s="53"/>
      <c r="C55" s="54" t="s">
        <v>267</v>
      </c>
      <c r="D55" s="42">
        <f>D54</f>
        <v>85000</v>
      </c>
      <c r="E55" s="42">
        <f>E54</f>
        <v>0</v>
      </c>
      <c r="F55" s="51">
        <f>D55-E55</f>
        <v>85000</v>
      </c>
    </row>
    <row r="56" spans="1:6" ht="15" customHeight="1" hidden="1">
      <c r="A56" s="28"/>
      <c r="B56" s="35"/>
      <c r="C56" s="63" t="s">
        <v>160</v>
      </c>
      <c r="D56" s="57">
        <v>30000</v>
      </c>
      <c r="E56" s="57"/>
      <c r="F56" s="51"/>
    </row>
    <row r="57" spans="1:6" ht="15" customHeight="1" hidden="1">
      <c r="A57" s="28"/>
      <c r="B57" s="35"/>
      <c r="C57" s="63" t="s">
        <v>161</v>
      </c>
      <c r="D57" s="57">
        <v>8000</v>
      </c>
      <c r="E57" s="57"/>
      <c r="F57" s="51"/>
    </row>
    <row r="58" spans="1:6" ht="15" customHeight="1">
      <c r="A58" s="46" t="s">
        <v>162</v>
      </c>
      <c r="B58" s="35"/>
      <c r="C58" s="73" t="s">
        <v>163</v>
      </c>
      <c r="D58" s="57"/>
      <c r="E58" s="57"/>
      <c r="F58" s="51"/>
    </row>
    <row r="59" spans="1:6" ht="30.75" customHeight="1">
      <c r="A59" s="28" t="s">
        <v>118</v>
      </c>
      <c r="B59" s="35">
        <v>200</v>
      </c>
      <c r="C59" s="63" t="s">
        <v>241</v>
      </c>
      <c r="D59" s="57">
        <v>70000</v>
      </c>
      <c r="E59" s="57">
        <v>64811</v>
      </c>
      <c r="F59" s="51">
        <f>D59-E59</f>
        <v>5189</v>
      </c>
    </row>
    <row r="60" spans="1:6" ht="36.75" customHeight="1">
      <c r="A60" s="28" t="s">
        <v>118</v>
      </c>
      <c r="B60" s="35">
        <v>200</v>
      </c>
      <c r="C60" s="63" t="s">
        <v>269</v>
      </c>
      <c r="D60" s="57">
        <v>52300</v>
      </c>
      <c r="E60" s="57">
        <v>46665.78</v>
      </c>
      <c r="F60" s="51">
        <f aca="true" t="shared" si="2" ref="F60:F81">D60-E60</f>
        <v>5634.220000000001</v>
      </c>
    </row>
    <row r="61" spans="1:6" ht="21" customHeight="1" hidden="1">
      <c r="A61" s="28" t="s">
        <v>118</v>
      </c>
      <c r="B61" s="72"/>
      <c r="C61" s="63" t="s">
        <v>164</v>
      </c>
      <c r="D61" s="57">
        <v>10000</v>
      </c>
      <c r="E61" s="74"/>
      <c r="F61" s="51">
        <f t="shared" si="2"/>
        <v>10000</v>
      </c>
    </row>
    <row r="62" spans="1:6" ht="33.75">
      <c r="A62" s="28" t="s">
        <v>118</v>
      </c>
      <c r="B62" s="72">
        <v>200</v>
      </c>
      <c r="C62" s="63" t="s">
        <v>242</v>
      </c>
      <c r="D62" s="57">
        <v>378900</v>
      </c>
      <c r="E62" s="76">
        <v>188560.05</v>
      </c>
      <c r="F62" s="51">
        <f>D62-E62</f>
        <v>190339.95</v>
      </c>
    </row>
    <row r="63" spans="1:6" ht="33.75">
      <c r="A63" s="28" t="s">
        <v>118</v>
      </c>
      <c r="B63" s="72">
        <v>200</v>
      </c>
      <c r="C63" s="63" t="s">
        <v>243</v>
      </c>
      <c r="D63" s="57">
        <v>0</v>
      </c>
      <c r="E63" s="76">
        <v>0</v>
      </c>
      <c r="F63" s="51">
        <f>D63-E63</f>
        <v>0</v>
      </c>
    </row>
    <row r="64" spans="1:6" ht="41.25" customHeight="1">
      <c r="A64" s="28" t="s">
        <v>118</v>
      </c>
      <c r="B64" s="72">
        <v>200</v>
      </c>
      <c r="C64" s="63" t="s">
        <v>244</v>
      </c>
      <c r="D64" s="57">
        <v>5000</v>
      </c>
      <c r="E64" s="76">
        <v>0</v>
      </c>
      <c r="F64" s="51">
        <f t="shared" si="2"/>
        <v>5000</v>
      </c>
    </row>
    <row r="65" spans="1:6" ht="15" customHeight="1">
      <c r="A65" s="71" t="s">
        <v>121</v>
      </c>
      <c r="B65" s="72"/>
      <c r="C65" s="73" t="s">
        <v>165</v>
      </c>
      <c r="D65" s="74">
        <f>D59+D60+D62+D64</f>
        <v>506200</v>
      </c>
      <c r="E65" s="74">
        <f>E59+E60+E62+E64</f>
        <v>300036.82999999996</v>
      </c>
      <c r="F65" s="51">
        <f t="shared" si="2"/>
        <v>206163.17000000004</v>
      </c>
    </row>
    <row r="66" spans="1:6" ht="15" customHeight="1">
      <c r="A66" s="46" t="s">
        <v>166</v>
      </c>
      <c r="B66" s="72"/>
      <c r="C66" s="73" t="s">
        <v>167</v>
      </c>
      <c r="D66" s="74"/>
      <c r="E66" s="74"/>
      <c r="F66" s="51"/>
    </row>
    <row r="67" spans="1:6" ht="33.75">
      <c r="A67" s="28" t="s">
        <v>118</v>
      </c>
      <c r="B67" s="72">
        <v>200</v>
      </c>
      <c r="C67" s="75" t="s">
        <v>168</v>
      </c>
      <c r="D67" s="76">
        <v>7000</v>
      </c>
      <c r="E67" s="76">
        <v>0</v>
      </c>
      <c r="F67" s="51">
        <f t="shared" si="2"/>
        <v>7000</v>
      </c>
    </row>
    <row r="68" spans="1:6" ht="15" customHeight="1">
      <c r="A68" s="71" t="s">
        <v>121</v>
      </c>
      <c r="B68" s="72"/>
      <c r="C68" s="77" t="s">
        <v>169</v>
      </c>
      <c r="D68" s="74">
        <f>D67</f>
        <v>7000</v>
      </c>
      <c r="E68" s="74">
        <f>E67</f>
        <v>0</v>
      </c>
      <c r="F68" s="51">
        <f t="shared" si="2"/>
        <v>7000</v>
      </c>
    </row>
    <row r="69" spans="1:6" ht="15" customHeight="1">
      <c r="A69" s="46" t="s">
        <v>170</v>
      </c>
      <c r="B69" s="72"/>
      <c r="C69" s="73" t="s">
        <v>171</v>
      </c>
      <c r="D69" s="74"/>
      <c r="E69" s="74"/>
      <c r="F69" s="51"/>
    </row>
    <row r="70" spans="1:6" ht="33.75">
      <c r="A70" s="28" t="s">
        <v>172</v>
      </c>
      <c r="B70" s="72">
        <v>200</v>
      </c>
      <c r="C70" s="75" t="s">
        <v>173</v>
      </c>
      <c r="D70" s="76">
        <v>140000</v>
      </c>
      <c r="E70" s="76">
        <v>72533.76</v>
      </c>
      <c r="F70" s="51">
        <f t="shared" si="2"/>
        <v>67466.24</v>
      </c>
    </row>
    <row r="71" spans="1:6" ht="15" customHeight="1">
      <c r="A71" s="71" t="s">
        <v>121</v>
      </c>
      <c r="B71" s="72"/>
      <c r="C71" s="77" t="s">
        <v>174</v>
      </c>
      <c r="D71" s="78">
        <f>D70</f>
        <v>140000</v>
      </c>
      <c r="E71" s="74">
        <f>E70</f>
        <v>72533.76</v>
      </c>
      <c r="F71" s="51">
        <f t="shared" si="2"/>
        <v>67466.24</v>
      </c>
    </row>
    <row r="72" spans="1:6" ht="15" customHeight="1">
      <c r="A72" s="46" t="s">
        <v>175</v>
      </c>
      <c r="B72" s="72"/>
      <c r="C72" s="73" t="s">
        <v>176</v>
      </c>
      <c r="D72" s="74"/>
      <c r="E72" s="74"/>
      <c r="F72" s="51"/>
    </row>
    <row r="73" spans="1:6" ht="33.75">
      <c r="A73" s="28" t="s">
        <v>118</v>
      </c>
      <c r="B73" s="35">
        <v>200</v>
      </c>
      <c r="C73" s="63" t="s">
        <v>247</v>
      </c>
      <c r="D73" s="57">
        <v>5000</v>
      </c>
      <c r="E73" s="57">
        <v>0</v>
      </c>
      <c r="F73" s="51">
        <f t="shared" si="2"/>
        <v>5000</v>
      </c>
    </row>
    <row r="74" spans="1:6" ht="14.25" hidden="1">
      <c r="A74" s="28" t="s">
        <v>125</v>
      </c>
      <c r="B74" s="35"/>
      <c r="C74" s="63" t="s">
        <v>177</v>
      </c>
      <c r="D74" s="57" t="s">
        <v>178</v>
      </c>
      <c r="E74" s="57"/>
      <c r="F74" s="51">
        <f t="shared" si="2"/>
        <v>3000</v>
      </c>
    </row>
    <row r="75" spans="1:6" ht="22.5" customHeight="1">
      <c r="A75" s="28" t="s">
        <v>121</v>
      </c>
      <c r="B75" s="72"/>
      <c r="C75" s="73" t="s">
        <v>179</v>
      </c>
      <c r="D75" s="74">
        <f>D73</f>
        <v>5000</v>
      </c>
      <c r="E75" s="74">
        <f>E73</f>
        <v>0</v>
      </c>
      <c r="F75" s="51">
        <f t="shared" si="2"/>
        <v>5000</v>
      </c>
    </row>
    <row r="76" spans="1:6" ht="22.5" customHeight="1">
      <c r="A76" s="46" t="s">
        <v>180</v>
      </c>
      <c r="B76" s="72"/>
      <c r="C76" s="73" t="s">
        <v>181</v>
      </c>
      <c r="D76" s="74"/>
      <c r="E76" s="74"/>
      <c r="F76" s="51"/>
    </row>
    <row r="77" spans="1:6" ht="20.25" customHeight="1">
      <c r="A77" s="33" t="s">
        <v>182</v>
      </c>
      <c r="B77" s="72">
        <v>200</v>
      </c>
      <c r="C77" s="63" t="s">
        <v>245</v>
      </c>
      <c r="D77" s="57">
        <v>3043100</v>
      </c>
      <c r="E77" s="57">
        <v>1465400</v>
      </c>
      <c r="F77" s="51">
        <f t="shared" si="2"/>
        <v>1577700</v>
      </c>
    </row>
    <row r="78" spans="1:6" ht="33.75">
      <c r="A78" s="28" t="s">
        <v>118</v>
      </c>
      <c r="B78" s="72">
        <v>200</v>
      </c>
      <c r="C78" s="63" t="s">
        <v>250</v>
      </c>
      <c r="D78" s="57">
        <v>0</v>
      </c>
      <c r="E78" s="57">
        <v>0</v>
      </c>
      <c r="F78" s="51">
        <f t="shared" si="2"/>
        <v>0</v>
      </c>
    </row>
    <row r="79" spans="1:6" ht="33.75">
      <c r="A79" s="28" t="s">
        <v>118</v>
      </c>
      <c r="B79" s="72">
        <v>200</v>
      </c>
      <c r="C79" s="63" t="s">
        <v>251</v>
      </c>
      <c r="D79" s="57">
        <v>0</v>
      </c>
      <c r="E79" s="57">
        <v>0</v>
      </c>
      <c r="F79" s="51">
        <f t="shared" si="2"/>
        <v>0</v>
      </c>
    </row>
    <row r="80" spans="1:6" ht="32.25" customHeight="1">
      <c r="A80" s="28" t="s">
        <v>118</v>
      </c>
      <c r="B80" s="72">
        <v>200</v>
      </c>
      <c r="C80" s="63" t="s">
        <v>252</v>
      </c>
      <c r="D80" s="57">
        <v>0</v>
      </c>
      <c r="E80" s="57">
        <v>0</v>
      </c>
      <c r="F80" s="51">
        <f t="shared" si="2"/>
        <v>0</v>
      </c>
    </row>
    <row r="81" spans="1:6" ht="15" customHeight="1">
      <c r="A81" s="72" t="s">
        <v>121</v>
      </c>
      <c r="B81" s="35"/>
      <c r="C81" s="73" t="s">
        <v>183</v>
      </c>
      <c r="D81" s="74">
        <f>D77+D78+D79+D80</f>
        <v>3043100</v>
      </c>
      <c r="E81" s="74">
        <f>E77+E79+E78+E80</f>
        <v>1465400</v>
      </c>
      <c r="F81" s="51">
        <f t="shared" si="2"/>
        <v>1577700</v>
      </c>
    </row>
    <row r="82" spans="1:6" ht="12.75">
      <c r="A82" s="79"/>
      <c r="B82" s="35"/>
      <c r="C82" s="36"/>
      <c r="D82" s="36"/>
      <c r="E82" s="36"/>
      <c r="F82" s="80"/>
    </row>
    <row r="83" spans="1:6" ht="25.5" customHeight="1">
      <c r="A83" s="81" t="s">
        <v>184</v>
      </c>
      <c r="B83" s="82">
        <v>450</v>
      </c>
      <c r="C83" s="36"/>
      <c r="D83" s="83" t="s">
        <v>273</v>
      </c>
      <c r="E83" s="84" t="s">
        <v>274</v>
      </c>
      <c r="F83" s="85" t="s">
        <v>33</v>
      </c>
    </row>
    <row r="84" ht="12.75">
      <c r="C84" s="86" t="s">
        <v>33</v>
      </c>
    </row>
  </sheetData>
  <sheetProtection selectLockedCells="1" selectUnlockedCells="1"/>
  <mergeCells count="4">
    <mergeCell ref="E1:F1"/>
    <mergeCell ref="A2:F2"/>
    <mergeCell ref="C4:C6"/>
    <mergeCell ref="D4:D6"/>
  </mergeCells>
  <printOptions/>
  <pageMargins left="0.7875" right="0.39375" top="0.5902777777777778" bottom="0.7875" header="0.5118055555555555" footer="0.5118055555555555"/>
  <pageSetup horizontalDpi="300" verticalDpi="300" orientation="portrait" paperSize="9" scale="60" r:id="rId1"/>
  <rowBreaks count="1" manualBreakCount="1">
    <brk id="53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75"/>
  <sheetViews>
    <sheetView tabSelected="1" view="pageBreakPreview" zoomScaleSheetLayoutView="100" zoomScalePageLayoutView="0" workbookViewId="0" topLeftCell="A10">
      <selection activeCell="E13" sqref="E13"/>
    </sheetView>
  </sheetViews>
  <sheetFormatPr defaultColWidth="9.00390625" defaultRowHeight="12.75"/>
  <cols>
    <col min="1" max="1" width="25.25390625" style="1" customWidth="1"/>
    <col min="2" max="2" width="4.75390625" style="1" customWidth="1"/>
    <col min="3" max="3" width="17.75390625" style="1" customWidth="1"/>
    <col min="4" max="4" width="19.00390625" style="2" customWidth="1"/>
    <col min="5" max="5" width="13.00390625" style="2" customWidth="1"/>
    <col min="6" max="6" width="12.375" style="0" customWidth="1"/>
  </cols>
  <sheetData>
    <row r="1" spans="1:6" ht="10.5" customHeight="1">
      <c r="A1" s="5"/>
      <c r="B1" s="87"/>
      <c r="C1" s="40"/>
      <c r="D1" s="88"/>
      <c r="E1" s="202" t="s">
        <v>185</v>
      </c>
      <c r="F1" s="202"/>
    </row>
    <row r="2" spans="1:6" ht="15">
      <c r="A2" s="200" t="s">
        <v>186</v>
      </c>
      <c r="B2" s="200"/>
      <c r="C2" s="200"/>
      <c r="D2" s="200"/>
      <c r="E2" s="200"/>
      <c r="F2" s="200"/>
    </row>
    <row r="3" spans="1:6" ht="11.25" customHeight="1">
      <c r="A3" s="6"/>
      <c r="B3" s="89"/>
      <c r="C3" s="7"/>
      <c r="D3" s="8"/>
      <c r="E3" s="8"/>
      <c r="F3" s="9"/>
    </row>
    <row r="4" spans="1:6" ht="18" customHeight="1">
      <c r="A4" s="10"/>
      <c r="B4" s="11" t="s">
        <v>20</v>
      </c>
      <c r="C4" s="201" t="s">
        <v>187</v>
      </c>
      <c r="D4" s="201" t="s">
        <v>22</v>
      </c>
      <c r="E4" s="12"/>
      <c r="F4" s="4" t="s">
        <v>23</v>
      </c>
    </row>
    <row r="5" spans="1:6" ht="18" customHeight="1">
      <c r="A5" s="11" t="s">
        <v>24</v>
      </c>
      <c r="B5" s="11" t="s">
        <v>25</v>
      </c>
      <c r="C5" s="201"/>
      <c r="D5" s="201"/>
      <c r="E5" s="13" t="s">
        <v>26</v>
      </c>
      <c r="F5" s="14" t="s">
        <v>27</v>
      </c>
    </row>
    <row r="6" spans="1:6" ht="18" customHeight="1">
      <c r="A6" s="10"/>
      <c r="B6" s="11" t="s">
        <v>28</v>
      </c>
      <c r="C6" s="201"/>
      <c r="D6" s="201"/>
      <c r="E6" s="13"/>
      <c r="F6" s="14"/>
    </row>
    <row r="7" spans="1:6" ht="9.75" customHeight="1">
      <c r="A7" s="15">
        <v>1</v>
      </c>
      <c r="B7" s="16">
        <v>2</v>
      </c>
      <c r="C7" s="16">
        <v>3</v>
      </c>
      <c r="D7" s="17" t="s">
        <v>29</v>
      </c>
      <c r="E7" s="17" t="s">
        <v>106</v>
      </c>
      <c r="F7" s="18" t="s">
        <v>30</v>
      </c>
    </row>
    <row r="8" spans="1:6" ht="24" customHeight="1">
      <c r="A8" s="79" t="s">
        <v>188</v>
      </c>
      <c r="B8" s="20" t="s">
        <v>189</v>
      </c>
      <c r="C8" s="90" t="s">
        <v>33</v>
      </c>
      <c r="D8" s="91" t="s">
        <v>273</v>
      </c>
      <c r="E8" s="92" t="s">
        <v>274</v>
      </c>
      <c r="F8" s="93"/>
    </row>
    <row r="9" spans="1:6" ht="11.25" customHeight="1">
      <c r="A9" s="34" t="s">
        <v>190</v>
      </c>
      <c r="B9" s="94"/>
      <c r="C9" s="95"/>
      <c r="D9" s="96"/>
      <c r="E9" s="97"/>
      <c r="F9" s="98"/>
    </row>
    <row r="10" spans="1:6" ht="24.75" customHeight="1">
      <c r="A10" s="79" t="s">
        <v>191</v>
      </c>
      <c r="B10" s="99" t="s">
        <v>192</v>
      </c>
      <c r="C10" s="91" t="s">
        <v>33</v>
      </c>
      <c r="D10" s="91"/>
      <c r="E10" s="92"/>
      <c r="F10" s="100"/>
    </row>
    <row r="11" spans="1:6" ht="11.25" customHeight="1">
      <c r="A11" s="34" t="s">
        <v>193</v>
      </c>
      <c r="B11" s="94"/>
      <c r="C11" s="96"/>
      <c r="D11" s="96"/>
      <c r="E11" s="97"/>
      <c r="F11" s="98"/>
    </row>
    <row r="12" spans="1:6" ht="10.5" customHeight="1">
      <c r="A12" s="79" t="s">
        <v>194</v>
      </c>
      <c r="B12" s="101" t="s">
        <v>195</v>
      </c>
      <c r="C12" s="91"/>
      <c r="D12" s="91"/>
      <c r="E12" s="92"/>
      <c r="F12" s="100"/>
    </row>
    <row r="13" spans="1:6" ht="18" customHeight="1">
      <c r="A13" s="79"/>
      <c r="B13" s="101"/>
      <c r="C13" s="91"/>
      <c r="D13" s="91"/>
      <c r="E13" s="92"/>
      <c r="F13" s="100"/>
    </row>
    <row r="14" spans="1:6" ht="18" customHeight="1">
      <c r="A14" s="79"/>
      <c r="B14" s="101"/>
      <c r="C14" s="91"/>
      <c r="D14" s="91"/>
      <c r="E14" s="92"/>
      <c r="F14" s="100"/>
    </row>
    <row r="15" spans="1:6" ht="18" customHeight="1">
      <c r="A15" s="79"/>
      <c r="B15" s="101"/>
      <c r="C15" s="91"/>
      <c r="D15" s="91"/>
      <c r="E15" s="92"/>
      <c r="F15" s="100"/>
    </row>
    <row r="16" spans="1:6" ht="18" customHeight="1">
      <c r="A16" s="79"/>
      <c r="B16" s="101"/>
      <c r="C16" s="91"/>
      <c r="D16" s="91"/>
      <c r="E16" s="92"/>
      <c r="F16" s="100"/>
    </row>
    <row r="17" spans="1:6" ht="18" customHeight="1">
      <c r="A17" s="79"/>
      <c r="B17" s="101"/>
      <c r="C17" s="91"/>
      <c r="D17" s="91"/>
      <c r="E17" s="92"/>
      <c r="F17" s="100"/>
    </row>
    <row r="18" spans="1:6" ht="18" customHeight="1">
      <c r="A18" s="79"/>
      <c r="B18" s="101"/>
      <c r="C18" s="91"/>
      <c r="D18" s="91"/>
      <c r="E18" s="92"/>
      <c r="F18" s="100"/>
    </row>
    <row r="19" spans="1:6" ht="18" customHeight="1">
      <c r="A19" s="79"/>
      <c r="B19" s="101"/>
      <c r="C19" s="91"/>
      <c r="D19" s="91"/>
      <c r="E19" s="92"/>
      <c r="F19" s="100"/>
    </row>
    <row r="20" spans="1:6" ht="15" customHeight="1">
      <c r="A20" s="79"/>
      <c r="B20" s="101"/>
      <c r="C20" s="91"/>
      <c r="D20" s="91"/>
      <c r="E20" s="92"/>
      <c r="F20" s="100"/>
    </row>
    <row r="21" spans="1:6" ht="15.75" customHeight="1">
      <c r="A21" s="79"/>
      <c r="B21" s="101"/>
      <c r="C21" s="91"/>
      <c r="D21" s="91"/>
      <c r="E21" s="92"/>
      <c r="F21" s="100"/>
    </row>
    <row r="22" spans="1:6" ht="18" customHeight="1">
      <c r="A22" s="79"/>
      <c r="B22" s="101"/>
      <c r="C22" s="91"/>
      <c r="D22" s="91"/>
      <c r="E22" s="92"/>
      <c r="F22" s="100"/>
    </row>
    <row r="23" spans="1:6" ht="15" customHeight="1">
      <c r="A23" s="79"/>
      <c r="B23" s="101"/>
      <c r="C23" s="91"/>
      <c r="D23" s="91"/>
      <c r="E23" s="92"/>
      <c r="F23" s="100"/>
    </row>
    <row r="24" spans="1:6" ht="15" customHeight="1">
      <c r="A24" s="79"/>
      <c r="B24" s="102"/>
      <c r="C24" s="91"/>
      <c r="D24" s="91"/>
      <c r="E24" s="92"/>
      <c r="F24" s="100"/>
    </row>
    <row r="25" spans="1:6" ht="21" customHeight="1">
      <c r="A25" s="79" t="s">
        <v>196</v>
      </c>
      <c r="B25" s="25" t="s">
        <v>197</v>
      </c>
      <c r="C25" s="91" t="s">
        <v>33</v>
      </c>
      <c r="D25" s="91"/>
      <c r="E25" s="92"/>
      <c r="F25" s="100"/>
    </row>
    <row r="26" spans="1:6" ht="12" customHeight="1">
      <c r="A26" s="34" t="s">
        <v>198</v>
      </c>
      <c r="B26" s="94"/>
      <c r="C26" s="96"/>
      <c r="D26" s="96"/>
      <c r="E26" s="97"/>
      <c r="F26" s="98"/>
    </row>
    <row r="27" spans="1:6" ht="12.75" customHeight="1">
      <c r="A27" s="79" t="s">
        <v>199</v>
      </c>
      <c r="B27" s="99" t="s">
        <v>200</v>
      </c>
      <c r="C27" s="91"/>
      <c r="D27" s="91"/>
      <c r="E27" s="92"/>
      <c r="F27" s="100"/>
    </row>
    <row r="28" spans="1:6" ht="16.5" customHeight="1">
      <c r="A28" s="79"/>
      <c r="B28" s="99"/>
      <c r="C28" s="91"/>
      <c r="D28" s="91"/>
      <c r="E28" s="92"/>
      <c r="F28" s="100"/>
    </row>
    <row r="29" spans="1:6" ht="16.5" customHeight="1">
      <c r="A29" s="79"/>
      <c r="B29" s="99"/>
      <c r="C29" s="91"/>
      <c r="D29" s="91"/>
      <c r="E29" s="92"/>
      <c r="F29" s="100"/>
    </row>
    <row r="30" spans="1:6" ht="17.25" customHeight="1">
      <c r="A30" s="79"/>
      <c r="B30" s="99"/>
      <c r="C30" s="91"/>
      <c r="D30" s="91"/>
      <c r="E30" s="92"/>
      <c r="F30" s="100"/>
    </row>
    <row r="31" spans="1:6" ht="18" customHeight="1">
      <c r="A31" s="79"/>
      <c r="B31" s="99"/>
      <c r="C31" s="91"/>
      <c r="D31" s="91"/>
      <c r="E31" s="92"/>
      <c r="F31" s="100"/>
    </row>
    <row r="32" spans="1:6" ht="21" customHeight="1">
      <c r="A32" s="79" t="s">
        <v>201</v>
      </c>
      <c r="B32" s="25" t="s">
        <v>202</v>
      </c>
      <c r="C32" s="91"/>
      <c r="D32" s="91" t="s">
        <v>275</v>
      </c>
      <c r="E32" s="91" t="s">
        <v>274</v>
      </c>
      <c r="F32" s="103"/>
    </row>
    <row r="33" spans="1:6" ht="21" customHeight="1">
      <c r="A33" s="79" t="s">
        <v>194</v>
      </c>
      <c r="B33" s="25" t="s">
        <v>203</v>
      </c>
      <c r="C33" s="91"/>
      <c r="D33" s="91" t="s">
        <v>270</v>
      </c>
      <c r="E33" s="146">
        <v>5827570.12</v>
      </c>
      <c r="F33" s="100" t="s">
        <v>33</v>
      </c>
    </row>
    <row r="34" spans="1:6" ht="21" customHeight="1">
      <c r="A34" s="79"/>
      <c r="B34" s="94"/>
      <c r="C34" s="96"/>
      <c r="D34" s="96"/>
      <c r="E34" s="96"/>
      <c r="F34" s="98" t="s">
        <v>33</v>
      </c>
    </row>
    <row r="35" spans="1:6" ht="21" customHeight="1">
      <c r="A35" s="79" t="s">
        <v>204</v>
      </c>
      <c r="B35" s="94" t="s">
        <v>205</v>
      </c>
      <c r="C35" s="104"/>
      <c r="D35" s="104" t="s">
        <v>271</v>
      </c>
      <c r="E35" s="104" t="s">
        <v>276</v>
      </c>
      <c r="F35" s="105" t="s">
        <v>33</v>
      </c>
    </row>
    <row r="36" spans="1:6" ht="21" customHeight="1">
      <c r="A36" s="79"/>
      <c r="B36" s="106"/>
      <c r="C36" s="107"/>
      <c r="D36" s="107"/>
      <c r="E36" s="107"/>
      <c r="F36" s="108" t="s">
        <v>33</v>
      </c>
    </row>
    <row r="37" spans="1:6" ht="12.75" customHeight="1">
      <c r="A37" s="34"/>
      <c r="B37" s="37"/>
      <c r="C37" s="38"/>
      <c r="D37" s="38"/>
      <c r="E37" s="38"/>
      <c r="F37" s="38"/>
    </row>
    <row r="38" spans="1:6" ht="12.75" customHeight="1">
      <c r="A38" s="109" t="s">
        <v>206</v>
      </c>
      <c r="B38" s="37"/>
      <c r="C38" s="110"/>
      <c r="D38" s="38"/>
      <c r="E38" s="203" t="s">
        <v>246</v>
      </c>
      <c r="F38" s="203"/>
    </row>
    <row r="39" spans="1:6" ht="10.5" customHeight="1">
      <c r="A39" s="111"/>
      <c r="B39" s="37"/>
      <c r="C39" s="4" t="s">
        <v>207</v>
      </c>
      <c r="D39" s="38"/>
      <c r="E39" s="204" t="s">
        <v>208</v>
      </c>
      <c r="F39" s="204"/>
    </row>
    <row r="40" spans="1:6" ht="24.75" customHeight="1">
      <c r="A40" s="111"/>
      <c r="B40" s="37"/>
      <c r="C40" s="38"/>
      <c r="D40" s="38"/>
      <c r="E40" s="38"/>
      <c r="F40" s="38"/>
    </row>
    <row r="41" spans="1:6" ht="12.75" customHeight="1">
      <c r="A41" s="109" t="s">
        <v>209</v>
      </c>
      <c r="B41" s="37"/>
      <c r="C41" s="110"/>
      <c r="D41" s="38"/>
      <c r="E41" s="203" t="s">
        <v>210</v>
      </c>
      <c r="F41" s="203"/>
    </row>
    <row r="42" spans="1:6" ht="10.5" customHeight="1">
      <c r="A42" s="111" t="s">
        <v>211</v>
      </c>
      <c r="B42" s="37"/>
      <c r="C42" s="4" t="s">
        <v>207</v>
      </c>
      <c r="D42" s="38"/>
      <c r="E42" s="204" t="s">
        <v>208</v>
      </c>
      <c r="F42" s="204"/>
    </row>
    <row r="43" spans="1:6" ht="12.75" customHeight="1">
      <c r="A43" s="111"/>
      <c r="B43" s="37"/>
      <c r="C43" s="38"/>
      <c r="D43" s="38"/>
      <c r="E43" s="38"/>
      <c r="F43" s="38"/>
    </row>
    <row r="44" spans="1:6" ht="22.5" customHeight="1">
      <c r="A44" s="111" t="s">
        <v>212</v>
      </c>
      <c r="B44" s="37"/>
      <c r="C44" s="110"/>
      <c r="D44" s="38"/>
      <c r="E44" s="203" t="s">
        <v>213</v>
      </c>
      <c r="F44" s="203"/>
    </row>
    <row r="45" spans="1:6" ht="9.75" customHeight="1">
      <c r="A45" s="3"/>
      <c r="B45" s="37"/>
      <c r="C45" s="4" t="s">
        <v>207</v>
      </c>
      <c r="D45" s="38"/>
      <c r="E45" s="204" t="s">
        <v>208</v>
      </c>
      <c r="F45" s="204"/>
    </row>
    <row r="46" spans="1:6" ht="12.75" customHeight="1">
      <c r="A46" s="3"/>
      <c r="B46" s="37"/>
      <c r="C46" s="38"/>
      <c r="D46" s="38"/>
      <c r="E46" s="38"/>
      <c r="F46" s="38"/>
    </row>
    <row r="47" spans="1:6" ht="12.75" customHeight="1">
      <c r="A47" s="3"/>
      <c r="B47" s="37"/>
      <c r="C47" s="38"/>
      <c r="D47" s="38"/>
      <c r="E47" s="38"/>
      <c r="F47" s="38"/>
    </row>
    <row r="48" spans="1:6" ht="12.75" customHeight="1">
      <c r="A48" s="34"/>
      <c r="B48" s="37"/>
      <c r="C48" s="38"/>
      <c r="D48" s="38"/>
      <c r="E48" s="38"/>
      <c r="F48" s="38"/>
    </row>
    <row r="49" spans="1:6" ht="12.75" customHeight="1">
      <c r="A49" s="34"/>
      <c r="B49" s="37"/>
      <c r="C49" s="38"/>
      <c r="D49" s="38"/>
      <c r="E49" s="38"/>
      <c r="F49" s="38"/>
    </row>
    <row r="50" spans="1:6" ht="12.75" customHeight="1">
      <c r="A50" s="34"/>
      <c r="B50" s="37"/>
      <c r="C50" s="38"/>
      <c r="D50" s="38"/>
      <c r="E50" s="38"/>
      <c r="F50" s="38"/>
    </row>
    <row r="51" spans="1:6" ht="12.75" customHeight="1">
      <c r="A51" s="34"/>
      <c r="B51" s="37"/>
      <c r="C51" s="38"/>
      <c r="D51" s="38"/>
      <c r="E51" s="38"/>
      <c r="F51" s="38"/>
    </row>
    <row r="52" spans="1:6" ht="22.5" customHeight="1">
      <c r="A52" s="34"/>
      <c r="B52" s="37"/>
      <c r="C52" s="38"/>
      <c r="D52" s="38"/>
      <c r="E52" s="38"/>
      <c r="F52" s="38"/>
    </row>
    <row r="53" spans="1:4" ht="11.25" customHeight="1">
      <c r="A53" s="3"/>
      <c r="B53" s="3"/>
      <c r="C53" s="5"/>
      <c r="D53" s="39"/>
    </row>
    <row r="54" spans="1:4" ht="11.25" customHeight="1">
      <c r="A54" s="3"/>
      <c r="B54" s="3"/>
      <c r="C54" s="5"/>
      <c r="D54" s="39"/>
    </row>
    <row r="55" spans="1:4" ht="11.25" customHeight="1">
      <c r="A55" s="3"/>
      <c r="B55" s="3"/>
      <c r="C55" s="5"/>
      <c r="D55" s="39"/>
    </row>
    <row r="56" spans="1:4" ht="11.25" customHeight="1">
      <c r="A56" s="3"/>
      <c r="B56" s="3"/>
      <c r="C56" s="5"/>
      <c r="D56" s="39"/>
    </row>
    <row r="57" spans="1:4" ht="11.25" customHeight="1">
      <c r="A57" s="3"/>
      <c r="B57" s="3"/>
      <c r="C57" s="5"/>
      <c r="D57" s="39"/>
    </row>
    <row r="58" spans="1:4" ht="11.25" customHeight="1">
      <c r="A58" s="3"/>
      <c r="B58" s="3"/>
      <c r="C58" s="5"/>
      <c r="D58" s="39"/>
    </row>
    <row r="59" spans="1:4" ht="11.25" customHeight="1">
      <c r="A59" s="3"/>
      <c r="B59" s="3"/>
      <c r="C59" s="5"/>
      <c r="D59" s="39"/>
    </row>
    <row r="60" spans="1:4" ht="11.25" customHeight="1">
      <c r="A60" s="3"/>
      <c r="B60" s="3"/>
      <c r="C60" s="5"/>
      <c r="D60" s="39"/>
    </row>
    <row r="61" spans="1:4" ht="11.25" customHeight="1">
      <c r="A61" s="3"/>
      <c r="B61" s="3"/>
      <c r="C61" s="5"/>
      <c r="D61" s="39"/>
    </row>
    <row r="62" spans="1:4" ht="11.25" customHeight="1">
      <c r="A62" s="3"/>
      <c r="B62" s="3"/>
      <c r="C62" s="5"/>
      <c r="D62" s="39"/>
    </row>
    <row r="63" spans="1:4" ht="11.25" customHeight="1">
      <c r="A63" s="3"/>
      <c r="B63" s="3"/>
      <c r="C63" s="5"/>
      <c r="D63" s="39"/>
    </row>
    <row r="64" spans="1:4" ht="11.25" customHeight="1">
      <c r="A64" s="3"/>
      <c r="B64" s="3"/>
      <c r="C64" s="5"/>
      <c r="D64" s="39"/>
    </row>
    <row r="65" spans="1:4" ht="11.25" customHeight="1">
      <c r="A65" s="3"/>
      <c r="B65" s="3"/>
      <c r="C65" s="5"/>
      <c r="D65" s="39"/>
    </row>
    <row r="66" spans="1:4" ht="11.25" customHeight="1">
      <c r="A66" s="3"/>
      <c r="B66" s="3"/>
      <c r="C66" s="5"/>
      <c r="D66" s="39"/>
    </row>
    <row r="67" spans="1:4" ht="11.25" customHeight="1">
      <c r="A67" s="3"/>
      <c r="B67" s="3"/>
      <c r="C67" s="5"/>
      <c r="D67" s="39"/>
    </row>
    <row r="68" spans="1:4" ht="11.25" customHeight="1">
      <c r="A68" s="3"/>
      <c r="B68" s="3"/>
      <c r="C68" s="5"/>
      <c r="D68" s="39"/>
    </row>
    <row r="69" spans="1:4" ht="11.25" customHeight="1">
      <c r="A69" s="3"/>
      <c r="B69" s="3"/>
      <c r="C69" s="5"/>
      <c r="D69" s="39"/>
    </row>
    <row r="70" spans="1:4" ht="11.25" customHeight="1">
      <c r="A70" s="3"/>
      <c r="B70" s="3"/>
      <c r="C70" s="5"/>
      <c r="D70" s="39"/>
    </row>
    <row r="71" spans="1:4" ht="11.25" customHeight="1">
      <c r="A71" s="3"/>
      <c r="B71" s="3"/>
      <c r="C71" s="5"/>
      <c r="D71" s="39"/>
    </row>
    <row r="72" spans="1:4" ht="11.25" customHeight="1">
      <c r="A72" s="3"/>
      <c r="B72" s="3"/>
      <c r="C72" s="5"/>
      <c r="D72" s="39"/>
    </row>
    <row r="73" ht="23.25" customHeight="1">
      <c r="A73" s="3"/>
    </row>
    <row r="74" ht="9.75" customHeight="1"/>
    <row r="75" spans="1:3" ht="12.75" customHeight="1">
      <c r="A75" s="5"/>
      <c r="B75" s="5"/>
      <c r="C75" s="40"/>
    </row>
  </sheetData>
  <sheetProtection selectLockedCells="1" selectUnlockedCells="1"/>
  <mergeCells count="10">
    <mergeCell ref="E1:F1"/>
    <mergeCell ref="A2:F2"/>
    <mergeCell ref="C4:C6"/>
    <mergeCell ref="D4:D6"/>
    <mergeCell ref="E44:F44"/>
    <mergeCell ref="E45:F45"/>
    <mergeCell ref="E38:F38"/>
    <mergeCell ref="E39:F39"/>
    <mergeCell ref="E41:F41"/>
    <mergeCell ref="E42:F42"/>
  </mergeCells>
  <printOptions/>
  <pageMargins left="0.7875" right="0.39375" top="0.5902777777777778" bottom="0.7875" header="0.5118055555555555" footer="0.5118055555555555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2021-07-02T06:41:01Z</cp:lastPrinted>
  <dcterms:modified xsi:type="dcterms:W3CDTF">2021-07-02T06:44:17Z</dcterms:modified>
  <cp:category/>
  <cp:version/>
  <cp:contentType/>
  <cp:contentStatus/>
</cp:coreProperties>
</file>