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'Лист1'!$A$1:$F$85</definedName>
  </definedNames>
  <calcPr fullCalcOnLoad="1"/>
</workbook>
</file>

<file path=xl/sharedStrings.xml><?xml version="1.0" encoding="utf-8"?>
<sst xmlns="http://schemas.openxmlformats.org/spreadsheetml/2006/main" count="491" uniqueCount="322">
  <si>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</si>
  <si>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</si>
  <si>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</si>
  <si>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</si>
  <si>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</si>
  <si>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</si>
  <si>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</si>
  <si>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</si>
  <si>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</si>
  <si>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</si>
  <si>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</si>
  <si>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</si>
  <si>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</si>
  <si>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</si>
  <si>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</si>
  <si>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</si>
  <si>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</si>
  <si>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</si>
  <si>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</si>
  <si>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</si>
  <si>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</si>
  <si>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</si>
  <si>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</si>
  <si>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</si>
  <si>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</si>
  <si>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</si>
  <si>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</si>
  <si>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</si>
  <si>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</si>
  <si>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</si>
  <si>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</si>
  <si>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</si>
  <si>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</si>
  <si>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</si>
  <si>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</si>
  <si>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</si>
  <si>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</si>
  <si>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</si>
  <si>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</si>
  <si>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</si>
  <si>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</si>
  <si>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</si>
  <si>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</si>
  <si>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</si>
  <si>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</si>
  <si>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</si>
  <si>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</si>
  <si>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</si>
  <si>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</si>
  <si>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</si>
  <si>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</si>
  <si>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</si>
  <si>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</si>
  <si>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</si>
  <si>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</si>
  <si>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</si>
  <si>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</si>
  <si>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</si>
  <si>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</si>
  <si>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</si>
  <si>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</si>
  <si>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</si>
  <si>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</si>
  <si>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</si>
  <si>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</si>
  <si>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</si>
  <si>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</si>
  <si>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</si>
  <si>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</si>
  <si>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</si>
  <si>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</si>
  <si>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</si>
  <si>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</si>
  <si>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</si>
  <si>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</si>
  <si>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</si>
  <si>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</si>
  <si>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</si>
  <si>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</si>
  <si>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</si>
  <si>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</si>
  <si>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</si>
  <si>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</si>
  <si>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</si>
  <si>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</si>
  <si>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</si>
  <si>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</si>
  <si>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</si>
  <si>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</si>
  <si>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</si>
  <si>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</si>
  <si>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</si>
  <si>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</si>
  <si>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</si>
  <si>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</si>
  <si>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</si>
  <si>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</si>
  <si>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</si>
  <si>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</si>
  <si>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</si>
  <si>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</si>
  <si>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</si>
  <si>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</si>
  <si>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</si>
  <si>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</si>
  <si>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</si>
  <si>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</si>
  <si>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</si>
  <si>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</si>
  <si>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</si>
  <si>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</si>
  <si>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</si>
  <si>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</si>
  <si>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</si>
  <si>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</si>
  <si>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</si>
  <si>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</si>
  <si>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</si>
  <si>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</si>
  <si>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</si>
  <si>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</si>
  <si>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</si>
  <si>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</si>
  <si>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</si>
  <si>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</si>
  <si>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</si>
  <si>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</si>
  <si>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</si>
  <si>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</si>
  <si>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</si>
  <si>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</si>
  <si>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</si>
  <si>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</si>
  <si>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</si>
  <si>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</si>
  <si>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</si>
  <si>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</si>
  <si>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</si>
  <si>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</si>
  <si>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</si>
  <si>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</si>
  <si>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</si>
  <si>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</si>
  <si>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</si>
  <si>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</si>
  <si>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</si>
  <si>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</si>
  <si>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</si>
  <si>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</si>
  <si>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</si>
  <si>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</si>
  <si>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</si>
  <si>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</si>
  <si>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</si>
  <si>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</si>
  <si>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</si>
  <si>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</si>
  <si>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</si>
  <si>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</si>
  <si>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</si>
  <si>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</si>
  <si>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</si>
  <si>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</si>
  <si>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</si>
  <si>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</si>
  <si>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</si>
  <si>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</si>
  <si>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</si>
  <si>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</si>
  <si>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</si>
  <si>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</si>
  <si>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</si>
  <si>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</si>
  <si>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</si>
  <si>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</si>
  <si>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</si>
  <si>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</si>
  <si>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</si>
  <si>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</si>
  <si>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</si>
  <si>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</si>
  <si>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</si>
  <si>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</si>
  <si>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</si>
  <si>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</si>
  <si>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</si>
  <si>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</si>
  <si>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</si>
  <si>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</si>
  <si>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</si>
  <si>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</si>
  <si>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</si>
  <si>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</si>
  <si>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</si>
  <si>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</si>
  <si>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</si>
  <si>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</si>
  <si>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</si>
  <si>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</si>
  <si>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</si>
  <si>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</si>
  <si>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</si>
  <si>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</si>
  <si>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</si>
  <si>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</si>
  <si>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</si>
  <si>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</si>
  <si>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</si>
  <si>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</si>
  <si>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</si>
  <si>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</si>
  <si>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</si>
  <si>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</si>
  <si>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</si>
  <si>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</si>
  <si>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</si>
  <si>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</si>
  <si>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</si>
  <si>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</si>
  <si>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</si>
  <si>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</si>
  <si>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</si>
  <si>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</si>
  <si>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</si>
  <si>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</si>
  <si>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</si>
  <si>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</si>
  <si>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</si>
  <si>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</si>
  <si>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</si>
  <si>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</si>
  <si>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</si>
  <si>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</si>
  <si>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</si>
  <si>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</si>
  <si>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</si>
  <si>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</si>
  <si>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</si>
  <si>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</si>
  <si>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</si>
  <si>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</si>
  <si>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</si>
  <si>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</si>
  <si>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</si>
  <si>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</si>
  <si>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</si>
  <si>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</si>
  <si>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</si>
  <si>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</si>
  <si>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</si>
  <si>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</si>
  <si>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</si>
  <si>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</si>
  <si>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</si>
  <si>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</si>
  <si>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</si>
  <si>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</si>
  <si>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</si>
  <si>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</si>
  <si>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</si>
  <si>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</si>
  <si>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</si>
  <si>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</si>
  <si>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</si>
  <si>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</si>
  <si>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</si>
  <si>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</si>
  <si>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</si>
  <si>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</si>
  <si>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</si>
  <si>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</si>
  <si>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</si>
  <si>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</si>
  <si>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</si>
  <si>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</si>
  <si>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</si>
  <si>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</si>
  <si>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</si>
  <si>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</si>
  <si>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</si>
  <si>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</si>
  <si>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</si>
  <si>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</si>
  <si>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</si>
  <si>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</si>
  <si>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</si>
  <si>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</si>
  <si>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</si>
  <si>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</si>
  <si>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</si>
  <si>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</si>
  <si>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</si>
  <si>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</si>
  <si>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</si>
  <si>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</si>
  <si>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321700,00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</si>
  <si>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</si>
  <si>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</si>
  <si>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802 11602000020000140</t>
  </si>
  <si>
    <t>802 11602020020000140</t>
  </si>
  <si>
    <t>951 0801 0310071180 612</t>
  </si>
  <si>
    <t>951 0801 0310025140 244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</si>
  <si>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</si>
  <si>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</si>
  <si>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</si>
  <si>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</si>
  <si>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951 20216001000000150</t>
  </si>
  <si>
    <t>951 20216001100000150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</si>
  <si>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</si>
  <si>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на 01.12.2023 г.</t>
  </si>
  <si>
    <t>ДОХОДЫ ОТ ПРОДАЖИ МАТЕРИАЛБНЫХ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</si>
  <si>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</si>
  <si>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учрежедний)</t>
  </si>
  <si>
    <t>Доходы от продажи земельных участков, находящихся в муниципальной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</si>
  <si>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</si>
  <si>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951 11406020000000430</t>
  </si>
  <si>
    <t>951 11406000000000430</t>
  </si>
  <si>
    <t>951 11400000000000000</t>
  </si>
  <si>
    <t>-2306222,22</t>
  </si>
  <si>
    <t>-10778100,00</t>
  </si>
  <si>
    <t>11141100,00</t>
  </si>
  <si>
    <t>8882479,84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</si>
</sst>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/>
    </xf>
    <xf numFmtId="4" fontId="8" fillId="0" borderId="37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left" vertical="center" wrapText="1"/>
    </xf>
    <xf numFmtId="4" fontId="8" fillId="0" borderId="36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3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4" fontId="6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7" xfId="0" applyNumberFormat="1" applyFont="1" applyFill="1" applyBorder="1" applyAlignment="1" applyProtection="1">
      <alignment horizontal="centerContinuous"/>
      <protection/>
    </xf>
    <xf numFmtId="176" fontId="6" fillId="0" borderId="4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5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9" fontId="6" fillId="0" borderId="57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" fontId="6" fillId="0" borderId="59" xfId="0" applyNumberFormat="1" applyFont="1" applyFill="1" applyBorder="1" applyAlignment="1" applyProtection="1">
      <alignment horizontal="right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6" xfId="0" applyNumberFormat="1" applyFont="1" applyFill="1" applyBorder="1" applyAlignment="1" applyProtection="1">
      <alignment horizontal="left" wrapText="1"/>
      <protection/>
    </xf>
    <xf numFmtId="49" fontId="6" fillId="0" borderId="67" xfId="0" applyNumberFormat="1" applyFont="1" applyFill="1" applyBorder="1" applyAlignment="1" applyProtection="1">
      <alignment horizontal="center" wrapText="1"/>
      <protection/>
    </xf>
    <xf numFmtId="49" fontId="6" fillId="0" borderId="68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2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 wrapText="1"/>
      <protection/>
    </xf>
    <xf numFmtId="177" fontId="6" fillId="0" borderId="61" xfId="0" applyNumberFormat="1" applyFont="1" applyBorder="1" applyAlignment="1" applyProtection="1">
      <alignment horizontal="left" wrapText="1"/>
      <protection/>
    </xf>
    <xf numFmtId="49" fontId="6" fillId="0" borderId="62" xfId="0" applyNumberFormat="1" applyFont="1" applyBorder="1" applyAlignment="1" applyProtection="1">
      <alignment horizontal="center" wrapText="1"/>
      <protection/>
    </xf>
    <xf numFmtId="49" fontId="6" fillId="0" borderId="63" xfId="0" applyNumberFormat="1" applyFont="1" applyBorder="1" applyAlignment="1" applyProtection="1">
      <alignment horizontal="center"/>
      <protection/>
    </xf>
    <xf numFmtId="4" fontId="6" fillId="0" borderId="64" xfId="0" applyNumberFormat="1" applyFont="1" applyBorder="1" applyAlignment="1" applyProtection="1">
      <alignment horizontal="right"/>
      <protection/>
    </xf>
    <xf numFmtId="4" fontId="6" fillId="0" borderId="65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49" fontId="6" fillId="0" borderId="71" xfId="0" applyNumberFormat="1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73" xfId="0" applyNumberFormat="1" applyFont="1" applyFill="1" applyBorder="1" applyAlignment="1" applyProtection="1">
      <alignment horizontal="left" wrapText="1"/>
      <protection/>
    </xf>
    <xf numFmtId="49" fontId="6" fillId="0" borderId="73" xfId="0" applyNumberFormat="1" applyFont="1" applyFill="1" applyBorder="1" applyAlignment="1" applyProtection="1">
      <alignment wrapText="1"/>
      <protection/>
    </xf>
    <xf numFmtId="49" fontId="6" fillId="0" borderId="74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49" fontId="3" fillId="0" borderId="0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75" xfId="0" applyNumberFormat="1" applyFont="1" applyBorder="1" applyAlignment="1">
      <alignment horizontal="center"/>
    </xf>
    <xf numFmtId="49" fontId="3" fillId="0" borderId="7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view="pageBreakPreview" zoomScale="73" zoomScaleSheetLayoutView="73" workbookViewId="0" topLeftCell="A67">
      <selection activeCell="D22" sqref="D22"/>
    </sheetView>
  </sheetViews>
  <sheetFormatPr defaultColWidth="9.00390625" defaultRowHeight="12.75"/>
  <cols>
    <col min="1" max="1" width="51.00390625" style="120" customWidth="1"/>
    <col min="2" max="2" width="7.125" style="120" customWidth="1"/>
    <col min="3" max="3" width="41.125" style="120" customWidth="1"/>
    <col min="4" max="4" width="24.375" style="120" customWidth="1"/>
    <col min="5" max="6" width="21.875" style="12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90"/>
      <c r="B1" s="190"/>
      <c r="C1" s="190"/>
      <c r="D1" s="190"/>
      <c r="E1" s="121"/>
      <c r="F1" s="121"/>
    </row>
    <row r="2" spans="1:6" ht="13.5" customHeight="1">
      <c r="A2" s="190" t="s">
        <v>0</v>
      </c>
      <c r="B2" s="190"/>
      <c r="C2" s="190"/>
      <c r="D2" s="190"/>
      <c r="E2" s="122"/>
      <c r="F2" s="123" t="s">
        <v>1</v>
      </c>
    </row>
    <row r="3" spans="1:6" ht="12.75" customHeight="1">
      <c r="A3" s="124"/>
      <c r="B3" s="124"/>
      <c r="C3" s="124"/>
      <c r="D3" s="124"/>
      <c r="E3" s="125" t="s">
        <v>2</v>
      </c>
      <c r="F3" s="126" t="s">
        <v>3</v>
      </c>
    </row>
    <row r="4" spans="1:6" ht="12.75" customHeight="1">
      <c r="A4" s="191" t="s">
        <v>309</v>
      </c>
      <c r="B4" s="191"/>
      <c r="C4" s="191"/>
      <c r="D4" s="191"/>
      <c r="E4" s="122" t="s">
        <v>4</v>
      </c>
      <c r="F4" s="127">
        <v>45261</v>
      </c>
    </row>
    <row r="5" spans="1:6" ht="12.75" customHeight="1">
      <c r="A5" s="128"/>
      <c r="B5" s="128"/>
      <c r="C5" s="128"/>
      <c r="D5" s="128"/>
      <c r="E5" s="122" t="s">
        <v>5</v>
      </c>
      <c r="F5" s="129" t="s">
        <v>6</v>
      </c>
    </row>
    <row r="6" spans="1:6" ht="15.75" customHeight="1">
      <c r="A6" s="124" t="s">
        <v>7</v>
      </c>
      <c r="B6" s="192" t="s">
        <v>8</v>
      </c>
      <c r="C6" s="193"/>
      <c r="D6" s="193"/>
      <c r="E6" s="122" t="s">
        <v>9</v>
      </c>
      <c r="F6" s="129" t="s">
        <v>10</v>
      </c>
    </row>
    <row r="7" spans="1:6" ht="15.75" customHeight="1">
      <c r="A7" s="124" t="s">
        <v>11</v>
      </c>
      <c r="B7" s="194" t="s">
        <v>12</v>
      </c>
      <c r="C7" s="194"/>
      <c r="D7" s="194"/>
      <c r="E7" s="122" t="s">
        <v>13</v>
      </c>
      <c r="F7" s="130" t="s">
        <v>14</v>
      </c>
    </row>
    <row r="8" spans="1:6" ht="13.5" customHeight="1">
      <c r="A8" s="124" t="s">
        <v>15</v>
      </c>
      <c r="B8" s="124"/>
      <c r="C8" s="124"/>
      <c r="D8" s="128"/>
      <c r="E8" s="122"/>
      <c r="F8" s="131"/>
    </row>
    <row r="9" spans="1:6" ht="13.5" customHeight="1">
      <c r="A9" s="124" t="s">
        <v>16</v>
      </c>
      <c r="B9" s="124"/>
      <c r="C9" s="132"/>
      <c r="D9" s="128"/>
      <c r="E9" s="122" t="s">
        <v>17</v>
      </c>
      <c r="F9" s="133" t="s">
        <v>18</v>
      </c>
    </row>
    <row r="10" spans="1:6" ht="13.5" customHeight="1">
      <c r="A10" s="195"/>
      <c r="B10" s="190"/>
      <c r="C10" s="190"/>
      <c r="D10" s="190"/>
      <c r="E10" s="190"/>
      <c r="F10" s="196"/>
    </row>
    <row r="11" spans="1:6" ht="15.75" customHeight="1">
      <c r="A11" s="178" t="s">
        <v>19</v>
      </c>
      <c r="B11" s="181" t="s">
        <v>20</v>
      </c>
      <c r="C11" s="181" t="s">
        <v>21</v>
      </c>
      <c r="D11" s="184" t="s">
        <v>22</v>
      </c>
      <c r="E11" s="184" t="s">
        <v>23</v>
      </c>
      <c r="F11" s="187" t="s">
        <v>24</v>
      </c>
    </row>
    <row r="12" spans="1:6" ht="13.5" customHeight="1">
      <c r="A12" s="179"/>
      <c r="B12" s="182"/>
      <c r="C12" s="182"/>
      <c r="D12" s="185"/>
      <c r="E12" s="185"/>
      <c r="F12" s="188"/>
    </row>
    <row r="13" spans="1:6" ht="20.25" customHeight="1">
      <c r="A13" s="179"/>
      <c r="B13" s="182"/>
      <c r="C13" s="182"/>
      <c r="D13" s="185"/>
      <c r="E13" s="185"/>
      <c r="F13" s="188"/>
    </row>
    <row r="14" spans="1:6" ht="16.5" customHeight="1">
      <c r="A14" s="179"/>
      <c r="B14" s="182"/>
      <c r="C14" s="182"/>
      <c r="D14" s="185"/>
      <c r="E14" s="185"/>
      <c r="F14" s="188"/>
    </row>
    <row r="15" spans="1:6" ht="16.5" customHeight="1">
      <c r="A15" s="179"/>
      <c r="B15" s="182"/>
      <c r="C15" s="182"/>
      <c r="D15" s="185"/>
      <c r="E15" s="185"/>
      <c r="F15" s="188"/>
    </row>
    <row r="16" spans="1:6" ht="15" customHeight="1">
      <c r="A16" s="179"/>
      <c r="B16" s="182"/>
      <c r="C16" s="182"/>
      <c r="D16" s="185"/>
      <c r="E16" s="185"/>
      <c r="F16" s="188"/>
    </row>
    <row r="17" spans="1:6" ht="27" customHeight="1">
      <c r="A17" s="180"/>
      <c r="B17" s="183"/>
      <c r="C17" s="183"/>
      <c r="D17" s="186"/>
      <c r="E17" s="186"/>
      <c r="F17" s="189"/>
    </row>
    <row r="18" spans="1:23" ht="24.75" customHeight="1">
      <c r="A18" s="134">
        <v>1</v>
      </c>
      <c r="B18" s="135">
        <v>2</v>
      </c>
      <c r="C18" s="136">
        <v>3</v>
      </c>
      <c r="D18" s="137" t="s">
        <v>25</v>
      </c>
      <c r="E18" s="138" t="s">
        <v>26</v>
      </c>
      <c r="F18" s="139" t="s">
        <v>27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30" customHeight="1">
      <c r="A19" s="140" t="s">
        <v>28</v>
      </c>
      <c r="B19" s="141" t="s">
        <v>29</v>
      </c>
      <c r="C19" s="142" t="s">
        <v>30</v>
      </c>
      <c r="D19" s="143">
        <f>D21+D67+D84</f>
        <v>10778100</v>
      </c>
      <c r="E19" s="144">
        <f>E21+E67+E84</f>
        <v>10825681.43</v>
      </c>
      <c r="F19" s="143" t="str">
        <f aca="true" t="shared" si="0" ref="F19:F83">IF(OR(D19="-",IF(E19="-",0,E19)&gt;=IF(D19="-",0,D19)),"-",IF(D19="-",0,D19)-IF(E19="-",0,E19))</f>
        <v>-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>
      <c r="A20" s="145" t="s">
        <v>31</v>
      </c>
      <c r="B20" s="146"/>
      <c r="C20" s="147"/>
      <c r="D20" s="148"/>
      <c r="E20" s="148"/>
      <c r="F20" s="14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>
      <c r="A21" s="150" t="s">
        <v>32</v>
      </c>
      <c r="B21" s="151" t="s">
        <v>29</v>
      </c>
      <c r="C21" s="152" t="s">
        <v>33</v>
      </c>
      <c r="D21" s="153">
        <f>D22+D34+D39+D42+D47+D53+D57+D61</f>
        <v>2959100</v>
      </c>
      <c r="E21" s="153">
        <f>E22+E34+E39+E42+E47+E53+E57+E61</f>
        <v>3299410.37</v>
      </c>
      <c r="F21" s="154" t="str">
        <f t="shared" si="0"/>
        <v>-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>
      <c r="A22" s="150" t="s">
        <v>34</v>
      </c>
      <c r="B22" s="151" t="s">
        <v>29</v>
      </c>
      <c r="C22" s="152" t="s">
        <v>35</v>
      </c>
      <c r="D22" s="153">
        <f>D23</f>
        <v>213000</v>
      </c>
      <c r="E22" s="153">
        <f>E23</f>
        <v>184171.46</v>
      </c>
      <c r="F22" s="154">
        <f t="shared" si="0"/>
        <v>28828.540000000008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51" customFormat="1" ht="14.25">
      <c r="A23" s="150" t="s">
        <v>36</v>
      </c>
      <c r="B23" s="151" t="s">
        <v>29</v>
      </c>
      <c r="C23" s="152" t="s">
        <v>37</v>
      </c>
      <c r="D23" s="153">
        <f>D24</f>
        <v>213000</v>
      </c>
      <c r="E23" s="153">
        <f>E24+E26+E29+E32</f>
        <v>184171.46</v>
      </c>
      <c r="F23" s="154">
        <f t="shared" si="0"/>
        <v>28828.540000000008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85.5">
      <c r="A24" s="155" t="s">
        <v>38</v>
      </c>
      <c r="B24" s="151" t="s">
        <v>29</v>
      </c>
      <c r="C24" s="152" t="s">
        <v>39</v>
      </c>
      <c r="D24" s="153">
        <v>213000</v>
      </c>
      <c r="E24" s="153">
        <f>E25</f>
        <v>141273.77</v>
      </c>
      <c r="F24" s="154">
        <f t="shared" si="0"/>
        <v>71726.23000000001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28.25">
      <c r="A25" s="155" t="s">
        <v>40</v>
      </c>
      <c r="B25" s="151" t="s">
        <v>29</v>
      </c>
      <c r="C25" s="152" t="s">
        <v>41</v>
      </c>
      <c r="D25" s="153" t="s">
        <v>42</v>
      </c>
      <c r="E25" s="153">
        <v>141273.77</v>
      </c>
      <c r="F25" s="154" t="str">
        <f t="shared" si="0"/>
        <v>-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28.25">
      <c r="A26" s="155" t="s">
        <v>43</v>
      </c>
      <c r="B26" s="151" t="s">
        <v>29</v>
      </c>
      <c r="C26" s="152" t="s">
        <v>44</v>
      </c>
      <c r="D26" s="153" t="s">
        <v>42</v>
      </c>
      <c r="E26" s="153">
        <v>4.76</v>
      </c>
      <c r="F26" s="154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71">
      <c r="A27" s="155" t="s">
        <v>45</v>
      </c>
      <c r="B27" s="151" t="s">
        <v>29</v>
      </c>
      <c r="C27" s="152" t="s">
        <v>46</v>
      </c>
      <c r="D27" s="153" t="s">
        <v>42</v>
      </c>
      <c r="E27" s="153">
        <v>16.76</v>
      </c>
      <c r="F27" s="154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71">
      <c r="A28" s="155" t="s">
        <v>47</v>
      </c>
      <c r="B28" s="151" t="s">
        <v>29</v>
      </c>
      <c r="C28" s="152" t="s">
        <v>48</v>
      </c>
      <c r="D28" s="153" t="s">
        <v>42</v>
      </c>
      <c r="E28" s="153">
        <v>-12</v>
      </c>
      <c r="F28" s="154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57">
      <c r="A29" s="150" t="s">
        <v>49</v>
      </c>
      <c r="B29" s="151" t="s">
        <v>29</v>
      </c>
      <c r="C29" s="152" t="s">
        <v>50</v>
      </c>
      <c r="D29" s="153" t="s">
        <v>42</v>
      </c>
      <c r="E29" s="153">
        <f>E30+E31</f>
        <v>42892.93</v>
      </c>
      <c r="F29" s="154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9.75">
      <c r="A30" s="150" t="s">
        <v>51</v>
      </c>
      <c r="B30" s="151" t="s">
        <v>29</v>
      </c>
      <c r="C30" s="152" t="s">
        <v>52</v>
      </c>
      <c r="D30" s="153" t="s">
        <v>42</v>
      </c>
      <c r="E30" s="153">
        <v>42861.02</v>
      </c>
      <c r="F30" s="154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9.75">
      <c r="A31" s="150" t="s">
        <v>53</v>
      </c>
      <c r="B31" s="151" t="s">
        <v>29</v>
      </c>
      <c r="C31" s="152" t="s">
        <v>54</v>
      </c>
      <c r="D31" s="153" t="s">
        <v>42</v>
      </c>
      <c r="E31" s="153">
        <v>31.91</v>
      </c>
      <c r="F31" s="154" t="str">
        <f t="shared" si="0"/>
        <v>-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6" s="176" customFormat="1" ht="156.75">
      <c r="A32" s="171" t="s">
        <v>302</v>
      </c>
      <c r="B32" s="172" t="s">
        <v>29</v>
      </c>
      <c r="C32" s="173" t="s">
        <v>303</v>
      </c>
      <c r="D32" s="174" t="s">
        <v>42</v>
      </c>
      <c r="E32" s="174">
        <v>0</v>
      </c>
      <c r="F32" s="175" t="str">
        <f t="shared" si="0"/>
        <v>-</v>
      </c>
    </row>
    <row r="33" spans="1:6" s="176" customFormat="1" ht="199.5">
      <c r="A33" s="171" t="s">
        <v>304</v>
      </c>
      <c r="B33" s="172" t="s">
        <v>29</v>
      </c>
      <c r="C33" s="173" t="s">
        <v>305</v>
      </c>
      <c r="D33" s="174" t="s">
        <v>42</v>
      </c>
      <c r="E33" s="174">
        <v>0</v>
      </c>
      <c r="F33" s="175" t="str">
        <f t="shared" si="0"/>
        <v>-</v>
      </c>
    </row>
    <row r="34" spans="1:23" ht="14.25">
      <c r="A34" s="150" t="s">
        <v>55</v>
      </c>
      <c r="B34" s="151" t="s">
        <v>29</v>
      </c>
      <c r="C34" s="152" t="s">
        <v>56</v>
      </c>
      <c r="D34" s="153">
        <f>D36</f>
        <v>550400</v>
      </c>
      <c r="E34" s="153">
        <f>E37</f>
        <v>496317.97</v>
      </c>
      <c r="F34" s="154">
        <f t="shared" si="0"/>
        <v>54082.03000000003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4.25">
      <c r="A35" s="150" t="s">
        <v>57</v>
      </c>
      <c r="B35" s="151" t="s">
        <v>29</v>
      </c>
      <c r="C35" s="152" t="s">
        <v>58</v>
      </c>
      <c r="D35" s="153">
        <f>D36</f>
        <v>550400</v>
      </c>
      <c r="E35" s="153">
        <f>E37</f>
        <v>496317.97</v>
      </c>
      <c r="F35" s="154">
        <f t="shared" si="0"/>
        <v>54082.03000000003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4.25">
      <c r="A36" s="150" t="s">
        <v>57</v>
      </c>
      <c r="B36" s="151" t="s">
        <v>29</v>
      </c>
      <c r="C36" s="152" t="s">
        <v>59</v>
      </c>
      <c r="D36" s="153">
        <v>550400</v>
      </c>
      <c r="E36" s="153">
        <f>E37</f>
        <v>496317.97</v>
      </c>
      <c r="F36" s="154">
        <f t="shared" si="0"/>
        <v>54082.03000000003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57">
      <c r="A37" s="150" t="s">
        <v>60</v>
      </c>
      <c r="B37" s="151" t="s">
        <v>29</v>
      </c>
      <c r="C37" s="152" t="s">
        <v>61</v>
      </c>
      <c r="D37" s="153" t="s">
        <v>42</v>
      </c>
      <c r="E37" s="153">
        <v>496317.97</v>
      </c>
      <c r="F37" s="154" t="str">
        <f t="shared" si="0"/>
        <v>-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14.25">
      <c r="A38" s="150" t="s">
        <v>62</v>
      </c>
      <c r="B38" s="151" t="s">
        <v>29</v>
      </c>
      <c r="C38" s="152" t="s">
        <v>63</v>
      </c>
      <c r="D38" s="153">
        <v>2081500</v>
      </c>
      <c r="E38" s="153">
        <f>E39+E42</f>
        <v>2459856.2800000003</v>
      </c>
      <c r="F38" s="154" t="str">
        <f t="shared" si="0"/>
        <v>-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4.25">
      <c r="A39" s="150" t="s">
        <v>64</v>
      </c>
      <c r="B39" s="151" t="s">
        <v>29</v>
      </c>
      <c r="C39" s="152" t="s">
        <v>65</v>
      </c>
      <c r="D39" s="153">
        <f>D40</f>
        <v>148500</v>
      </c>
      <c r="E39" s="153">
        <f>E41</f>
        <v>135074.91</v>
      </c>
      <c r="F39" s="154">
        <f t="shared" si="0"/>
        <v>13425.089999999997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57">
      <c r="A40" s="150" t="s">
        <v>66</v>
      </c>
      <c r="B40" s="151" t="s">
        <v>29</v>
      </c>
      <c r="C40" s="152" t="s">
        <v>67</v>
      </c>
      <c r="D40" s="153">
        <v>148500</v>
      </c>
      <c r="E40" s="153">
        <f>E41</f>
        <v>135074.91</v>
      </c>
      <c r="F40" s="154">
        <f t="shared" si="0"/>
        <v>13425.089999999997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99.75">
      <c r="A41" s="150" t="s">
        <v>68</v>
      </c>
      <c r="B41" s="151" t="s">
        <v>29</v>
      </c>
      <c r="C41" s="152" t="s">
        <v>69</v>
      </c>
      <c r="D41" s="153" t="s">
        <v>42</v>
      </c>
      <c r="E41" s="153">
        <v>135074.91</v>
      </c>
      <c r="F41" s="154" t="str">
        <f t="shared" si="0"/>
        <v>-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15" customHeight="1">
      <c r="A42" s="150" t="s">
        <v>70</v>
      </c>
      <c r="B42" s="151" t="s">
        <v>29</v>
      </c>
      <c r="C42" s="152" t="s">
        <v>71</v>
      </c>
      <c r="D42" s="153">
        <f>D43+D45</f>
        <v>1933000</v>
      </c>
      <c r="E42" s="153">
        <f>E43+E45</f>
        <v>2324781.37</v>
      </c>
      <c r="F42" s="154" t="str">
        <f t="shared" si="0"/>
        <v>-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>
      <c r="A43" s="150" t="s">
        <v>72</v>
      </c>
      <c r="B43" s="151" t="s">
        <v>29</v>
      </c>
      <c r="C43" s="152" t="s">
        <v>73</v>
      </c>
      <c r="D43" s="153">
        <f>D44</f>
        <v>476100</v>
      </c>
      <c r="E43" s="153">
        <f>E44</f>
        <v>1021310.56</v>
      </c>
      <c r="F43" s="154" t="str">
        <f t="shared" si="0"/>
        <v>-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42.75">
      <c r="A44" s="150" t="s">
        <v>74</v>
      </c>
      <c r="B44" s="151" t="s">
        <v>29</v>
      </c>
      <c r="C44" s="152" t="s">
        <v>75</v>
      </c>
      <c r="D44" s="153">
        <v>476100</v>
      </c>
      <c r="E44" s="153">
        <v>1021310.56</v>
      </c>
      <c r="F44" s="154" t="str">
        <f t="shared" si="0"/>
        <v>-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4.25">
      <c r="A45" s="150" t="s">
        <v>76</v>
      </c>
      <c r="B45" s="151" t="s">
        <v>29</v>
      </c>
      <c r="C45" s="152" t="s">
        <v>77</v>
      </c>
      <c r="D45" s="153">
        <f>D46</f>
        <v>1456900</v>
      </c>
      <c r="E45" s="153">
        <f>E46</f>
        <v>1303470.81</v>
      </c>
      <c r="F45" s="154">
        <f t="shared" si="0"/>
        <v>153429.18999999994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42.75">
      <c r="A46" s="150" t="s">
        <v>78</v>
      </c>
      <c r="B46" s="151" t="s">
        <v>29</v>
      </c>
      <c r="C46" s="152" t="s">
        <v>79</v>
      </c>
      <c r="D46" s="153">
        <v>1456900</v>
      </c>
      <c r="E46" s="153">
        <v>1303470.81</v>
      </c>
      <c r="F46" s="154">
        <f t="shared" si="0"/>
        <v>153429.18999999994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42.75">
      <c r="A47" s="150" t="s">
        <v>80</v>
      </c>
      <c r="B47" s="151" t="s">
        <v>29</v>
      </c>
      <c r="C47" s="152" t="s">
        <v>81</v>
      </c>
      <c r="D47" s="153">
        <f>D48</f>
        <v>103900</v>
      </c>
      <c r="E47" s="153">
        <f>E48</f>
        <v>96417.87</v>
      </c>
      <c r="F47" s="154">
        <f t="shared" si="0"/>
        <v>7482.130000000005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99.75">
      <c r="A48" s="155" t="s">
        <v>82</v>
      </c>
      <c r="B48" s="151" t="s">
        <v>29</v>
      </c>
      <c r="C48" s="152" t="s">
        <v>83</v>
      </c>
      <c r="D48" s="153">
        <f>D49+D51</f>
        <v>103900</v>
      </c>
      <c r="E48" s="153">
        <f>E49+E51</f>
        <v>96417.87</v>
      </c>
      <c r="F48" s="154">
        <f t="shared" si="0"/>
        <v>7482.130000000005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99.75">
      <c r="A49" s="155" t="s">
        <v>84</v>
      </c>
      <c r="B49" s="151" t="s">
        <v>29</v>
      </c>
      <c r="C49" s="152" t="s">
        <v>85</v>
      </c>
      <c r="D49" s="153">
        <v>9800</v>
      </c>
      <c r="E49" s="153">
        <f>E50</f>
        <v>10163.46</v>
      </c>
      <c r="F49" s="154" t="str">
        <f t="shared" si="0"/>
        <v>-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99.75">
      <c r="A50" s="150" t="s">
        <v>86</v>
      </c>
      <c r="B50" s="151" t="s">
        <v>29</v>
      </c>
      <c r="C50" s="152" t="s">
        <v>87</v>
      </c>
      <c r="D50" s="153">
        <v>9800</v>
      </c>
      <c r="E50" s="153">
        <v>10163.46</v>
      </c>
      <c r="F50" s="154" t="str">
        <f t="shared" si="0"/>
        <v>-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57">
      <c r="A51" s="150" t="s">
        <v>88</v>
      </c>
      <c r="B51" s="151" t="s">
        <v>29</v>
      </c>
      <c r="C51" s="152" t="s">
        <v>89</v>
      </c>
      <c r="D51" s="153">
        <f>D52</f>
        <v>94100</v>
      </c>
      <c r="E51" s="153">
        <f>E52</f>
        <v>86254.41</v>
      </c>
      <c r="F51" s="154">
        <f t="shared" si="0"/>
        <v>7845.5899999999965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42.75">
      <c r="A52" s="150" t="s">
        <v>90</v>
      </c>
      <c r="B52" s="151" t="s">
        <v>29</v>
      </c>
      <c r="C52" s="152" t="s">
        <v>91</v>
      </c>
      <c r="D52" s="153">
        <v>94100</v>
      </c>
      <c r="E52" s="153">
        <v>86254.41</v>
      </c>
      <c r="F52" s="154">
        <f t="shared" si="0"/>
        <v>7845.5899999999965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28.5">
      <c r="A53" s="150" t="s">
        <v>92</v>
      </c>
      <c r="B53" s="151" t="s">
        <v>29</v>
      </c>
      <c r="C53" s="152" t="s">
        <v>93</v>
      </c>
      <c r="D53" s="153">
        <v>9800</v>
      </c>
      <c r="E53" s="153">
        <f>E56</f>
        <v>9741.79</v>
      </c>
      <c r="F53" s="154">
        <f t="shared" si="0"/>
        <v>58.20999999999913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14.25">
      <c r="A54" s="150" t="s">
        <v>94</v>
      </c>
      <c r="B54" s="151" t="s">
        <v>29</v>
      </c>
      <c r="C54" s="152" t="s">
        <v>95</v>
      </c>
      <c r="D54" s="153">
        <v>9800</v>
      </c>
      <c r="E54" s="153">
        <f>E56</f>
        <v>9741.79</v>
      </c>
      <c r="F54" s="154">
        <f t="shared" si="0"/>
        <v>58.20999999999913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42.75">
      <c r="A55" s="150" t="s">
        <v>96</v>
      </c>
      <c r="B55" s="151" t="s">
        <v>29</v>
      </c>
      <c r="C55" s="152" t="s">
        <v>97</v>
      </c>
      <c r="D55" s="153">
        <v>9800</v>
      </c>
      <c r="E55" s="153">
        <f>E56</f>
        <v>9741.79</v>
      </c>
      <c r="F55" s="154">
        <f t="shared" si="0"/>
        <v>58.20999999999913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42.75">
      <c r="A56" s="150" t="s">
        <v>98</v>
      </c>
      <c r="B56" s="151" t="s">
        <v>29</v>
      </c>
      <c r="C56" s="152" t="s">
        <v>99</v>
      </c>
      <c r="D56" s="153">
        <v>9800</v>
      </c>
      <c r="E56" s="153">
        <v>9741.79</v>
      </c>
      <c r="F56" s="154">
        <f t="shared" si="0"/>
        <v>58.20999999999913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28.5">
      <c r="A57" s="150" t="s">
        <v>310</v>
      </c>
      <c r="B57" s="151" t="s">
        <v>29</v>
      </c>
      <c r="C57" s="152" t="s">
        <v>317</v>
      </c>
      <c r="D57" s="153">
        <v>0</v>
      </c>
      <c r="E57" s="153">
        <f>E60</f>
        <v>51705</v>
      </c>
      <c r="F57" s="154" t="str">
        <f t="shared" si="0"/>
        <v>-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42.75">
      <c r="A58" s="150" t="s">
        <v>311</v>
      </c>
      <c r="B58" s="151" t="s">
        <v>29</v>
      </c>
      <c r="C58" s="152" t="s">
        <v>316</v>
      </c>
      <c r="D58" s="153">
        <v>0</v>
      </c>
      <c r="E58" s="153">
        <f>E60</f>
        <v>51705</v>
      </c>
      <c r="F58" s="154" t="str">
        <f t="shared" si="0"/>
        <v>-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75.75" customHeight="1">
      <c r="A59" s="150" t="s">
        <v>312</v>
      </c>
      <c r="B59" s="151" t="s">
        <v>29</v>
      </c>
      <c r="C59" s="152" t="s">
        <v>315</v>
      </c>
      <c r="D59" s="153">
        <v>0</v>
      </c>
      <c r="E59" s="153">
        <f>E60</f>
        <v>51705</v>
      </c>
      <c r="F59" s="154" t="str">
        <f t="shared" si="0"/>
        <v>-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71.25">
      <c r="A60" s="150" t="s">
        <v>313</v>
      </c>
      <c r="B60" s="151" t="s">
        <v>29</v>
      </c>
      <c r="C60" s="152" t="s">
        <v>314</v>
      </c>
      <c r="D60" s="153">
        <v>0</v>
      </c>
      <c r="E60" s="153">
        <v>51705</v>
      </c>
      <c r="F60" s="154" t="str">
        <f t="shared" si="0"/>
        <v>-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14.25">
      <c r="A61" s="150" t="s">
        <v>100</v>
      </c>
      <c r="B61" s="151" t="s">
        <v>29</v>
      </c>
      <c r="C61" s="152" t="s">
        <v>101</v>
      </c>
      <c r="D61" s="153">
        <v>500</v>
      </c>
      <c r="E61" s="153">
        <f>E62+E64</f>
        <v>1200</v>
      </c>
      <c r="F61" s="154" t="str">
        <f t="shared" si="0"/>
        <v>-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42.75">
      <c r="A62" s="150" t="s">
        <v>296</v>
      </c>
      <c r="B62" s="151" t="s">
        <v>29</v>
      </c>
      <c r="C62" s="152" t="s">
        <v>298</v>
      </c>
      <c r="D62" s="153" t="s">
        <v>42</v>
      </c>
      <c r="E62" s="153">
        <v>300</v>
      </c>
      <c r="F62" s="154" t="str">
        <f t="shared" si="0"/>
        <v>-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57">
      <c r="A63" s="150" t="s">
        <v>297</v>
      </c>
      <c r="B63" s="151" t="s">
        <v>29</v>
      </c>
      <c r="C63" s="152" t="s">
        <v>299</v>
      </c>
      <c r="D63" s="153" t="s">
        <v>42</v>
      </c>
      <c r="E63" s="153">
        <v>300</v>
      </c>
      <c r="F63" s="154" t="str">
        <f t="shared" si="0"/>
        <v>-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128.25">
      <c r="A64" s="155" t="s">
        <v>102</v>
      </c>
      <c r="B64" s="151" t="s">
        <v>29</v>
      </c>
      <c r="C64" s="152" t="s">
        <v>103</v>
      </c>
      <c r="D64" s="153">
        <v>500</v>
      </c>
      <c r="E64" s="153">
        <f>E66</f>
        <v>900</v>
      </c>
      <c r="F64" s="154" t="str">
        <f t="shared" si="0"/>
        <v>-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99.75">
      <c r="A65" s="155" t="s">
        <v>104</v>
      </c>
      <c r="B65" s="151" t="s">
        <v>29</v>
      </c>
      <c r="C65" s="152" t="s">
        <v>105</v>
      </c>
      <c r="D65" s="153">
        <v>500</v>
      </c>
      <c r="E65" s="153">
        <f>E66</f>
        <v>900</v>
      </c>
      <c r="F65" s="154" t="str">
        <f t="shared" si="0"/>
        <v>-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31.5" customHeight="1">
      <c r="A66" s="150" t="s">
        <v>106</v>
      </c>
      <c r="B66" s="151" t="s">
        <v>29</v>
      </c>
      <c r="C66" s="152" t="s">
        <v>107</v>
      </c>
      <c r="D66" s="153">
        <v>500</v>
      </c>
      <c r="E66" s="153">
        <v>900</v>
      </c>
      <c r="F66" s="154" t="str">
        <f t="shared" si="0"/>
        <v>-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14.25">
      <c r="A67" s="150" t="s">
        <v>108</v>
      </c>
      <c r="B67" s="151" t="s">
        <v>29</v>
      </c>
      <c r="C67" s="152" t="s">
        <v>109</v>
      </c>
      <c r="D67" s="153">
        <f>D68</f>
        <v>7819000</v>
      </c>
      <c r="E67" s="153">
        <f>E68</f>
        <v>7526271.06</v>
      </c>
      <c r="F67" s="154">
        <f t="shared" si="0"/>
        <v>292728.9400000004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42.75">
      <c r="A68" s="150" t="s">
        <v>110</v>
      </c>
      <c r="B68" s="151" t="s">
        <v>29</v>
      </c>
      <c r="C68" s="152" t="s">
        <v>111</v>
      </c>
      <c r="D68" s="153">
        <f>D69+D76+D81</f>
        <v>7819000</v>
      </c>
      <c r="E68" s="153">
        <f>E69+E76+E81</f>
        <v>7526271.06</v>
      </c>
      <c r="F68" s="154">
        <f t="shared" si="0"/>
        <v>292728.9400000004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28.5">
      <c r="A69" s="150" t="s">
        <v>112</v>
      </c>
      <c r="B69" s="151" t="s">
        <v>29</v>
      </c>
      <c r="C69" s="152" t="s">
        <v>113</v>
      </c>
      <c r="D69" s="153">
        <f>D70+D72+D74</f>
        <v>7377400</v>
      </c>
      <c r="E69" s="153">
        <f>E70+E72+E74</f>
        <v>7129800</v>
      </c>
      <c r="F69" s="154">
        <f t="shared" si="0"/>
        <v>247600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28.5">
      <c r="A70" s="150" t="s">
        <v>114</v>
      </c>
      <c r="B70" s="151" t="s">
        <v>29</v>
      </c>
      <c r="C70" s="152" t="s">
        <v>115</v>
      </c>
      <c r="D70" s="153">
        <f>D71</f>
        <v>6775100</v>
      </c>
      <c r="E70" s="153">
        <f>E71</f>
        <v>6546000</v>
      </c>
      <c r="F70" s="154">
        <f t="shared" si="0"/>
        <v>229100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ht="42.75">
      <c r="A71" s="150" t="s">
        <v>116</v>
      </c>
      <c r="B71" s="151" t="s">
        <v>29</v>
      </c>
      <c r="C71" s="152" t="s">
        <v>117</v>
      </c>
      <c r="D71" s="153">
        <v>6775100</v>
      </c>
      <c r="E71" s="153">
        <v>6546000</v>
      </c>
      <c r="F71" s="154">
        <f t="shared" si="0"/>
        <v>229100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ht="28.5">
      <c r="A72" s="150" t="s">
        <v>118</v>
      </c>
      <c r="B72" s="151" t="s">
        <v>29</v>
      </c>
      <c r="C72" s="152" t="s">
        <v>119</v>
      </c>
      <c r="D72" s="153">
        <f>D73</f>
        <v>220100</v>
      </c>
      <c r="E72" s="153">
        <f>E73</f>
        <v>201600</v>
      </c>
      <c r="F72" s="154">
        <f t="shared" si="0"/>
        <v>18500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42.75">
      <c r="A73" s="150" t="s">
        <v>120</v>
      </c>
      <c r="B73" s="151" t="s">
        <v>29</v>
      </c>
      <c r="C73" s="152" t="s">
        <v>121</v>
      </c>
      <c r="D73" s="153">
        <v>220100</v>
      </c>
      <c r="E73" s="153">
        <v>201600</v>
      </c>
      <c r="F73" s="154">
        <f t="shared" si="0"/>
        <v>18500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ht="42.75">
      <c r="A74" s="177" t="s">
        <v>308</v>
      </c>
      <c r="B74" s="151" t="s">
        <v>29</v>
      </c>
      <c r="C74" s="152" t="s">
        <v>306</v>
      </c>
      <c r="D74" s="153">
        <f>D75</f>
        <v>382200</v>
      </c>
      <c r="E74" s="153">
        <f>E75</f>
        <v>382200</v>
      </c>
      <c r="F74" s="154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23" ht="42.75">
      <c r="A75" s="177" t="s">
        <v>308</v>
      </c>
      <c r="B75" s="151" t="s">
        <v>29</v>
      </c>
      <c r="C75" s="152" t="s">
        <v>307</v>
      </c>
      <c r="D75" s="153">
        <v>382200</v>
      </c>
      <c r="E75" s="153">
        <v>382200</v>
      </c>
      <c r="F75" s="154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:23" ht="28.5">
      <c r="A76" s="150" t="s">
        <v>122</v>
      </c>
      <c r="B76" s="151" t="s">
        <v>29</v>
      </c>
      <c r="C76" s="152" t="s">
        <v>123</v>
      </c>
      <c r="D76" s="153">
        <f>D77+D79</f>
        <v>119900</v>
      </c>
      <c r="E76" s="153">
        <f>E77+E79</f>
        <v>88617.06</v>
      </c>
      <c r="F76" s="154">
        <f t="shared" si="0"/>
        <v>31282.940000000002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:6" ht="42.75">
      <c r="A77" s="150" t="s">
        <v>124</v>
      </c>
      <c r="B77" s="151" t="s">
        <v>29</v>
      </c>
      <c r="C77" s="152" t="s">
        <v>125</v>
      </c>
      <c r="D77" s="153">
        <v>200</v>
      </c>
      <c r="E77" s="153">
        <f>E78</f>
        <v>200</v>
      </c>
      <c r="F77" s="154" t="str">
        <f t="shared" si="0"/>
        <v>-</v>
      </c>
    </row>
    <row r="78" spans="1:6" ht="42.75">
      <c r="A78" s="150" t="s">
        <v>126</v>
      </c>
      <c r="B78" s="151" t="s">
        <v>29</v>
      </c>
      <c r="C78" s="152" t="s">
        <v>127</v>
      </c>
      <c r="D78" s="153">
        <v>200</v>
      </c>
      <c r="E78" s="153">
        <v>200</v>
      </c>
      <c r="F78" s="154" t="str">
        <f t="shared" si="0"/>
        <v>-</v>
      </c>
    </row>
    <row r="79" spans="1:6" ht="57">
      <c r="A79" s="150" t="s">
        <v>128</v>
      </c>
      <c r="B79" s="151" t="s">
        <v>29</v>
      </c>
      <c r="C79" s="152" t="s">
        <v>129</v>
      </c>
      <c r="D79" s="153">
        <v>119700</v>
      </c>
      <c r="E79" s="153">
        <f>E80</f>
        <v>88417.06</v>
      </c>
      <c r="F79" s="154">
        <f t="shared" si="0"/>
        <v>31282.940000000002</v>
      </c>
    </row>
    <row r="80" spans="1:6" ht="57">
      <c r="A80" s="156" t="s">
        <v>130</v>
      </c>
      <c r="B80" s="157" t="s">
        <v>29</v>
      </c>
      <c r="C80" s="158" t="s">
        <v>131</v>
      </c>
      <c r="D80" s="159">
        <v>119700</v>
      </c>
      <c r="E80" s="159">
        <v>88417.06</v>
      </c>
      <c r="F80" s="143">
        <f t="shared" si="0"/>
        <v>31282.940000000002</v>
      </c>
    </row>
    <row r="81" spans="1:6" ht="14.25">
      <c r="A81" s="169" t="s">
        <v>132</v>
      </c>
      <c r="B81" s="170" t="s">
        <v>29</v>
      </c>
      <c r="C81" s="166" t="s">
        <v>133</v>
      </c>
      <c r="D81" s="168" t="str">
        <f>D82</f>
        <v>321700,00</v>
      </c>
      <c r="E81" s="168">
        <f>E83</f>
        <v>307854</v>
      </c>
      <c r="F81" s="143">
        <f t="shared" si="0"/>
        <v>13846</v>
      </c>
    </row>
    <row r="82" spans="1:6" ht="28.5">
      <c r="A82" s="160" t="s">
        <v>134</v>
      </c>
      <c r="B82" s="161" t="s">
        <v>29</v>
      </c>
      <c r="C82" s="162" t="s">
        <v>135</v>
      </c>
      <c r="D82" s="168" t="str">
        <f>D83</f>
        <v>321700,00</v>
      </c>
      <c r="E82" s="168">
        <f>E83</f>
        <v>307854</v>
      </c>
      <c r="F82" s="143">
        <f t="shared" si="0"/>
        <v>13846</v>
      </c>
    </row>
    <row r="83" spans="1:6" ht="28.5">
      <c r="A83" s="160" t="s">
        <v>136</v>
      </c>
      <c r="B83" s="161" t="s">
        <v>29</v>
      </c>
      <c r="C83" s="162" t="s">
        <v>137</v>
      </c>
      <c r="D83" s="163" t="s">
        <v>295</v>
      </c>
      <c r="E83" s="168">
        <v>307854</v>
      </c>
      <c r="F83" s="143">
        <f t="shared" si="0"/>
        <v>13846</v>
      </c>
    </row>
    <row r="84" spans="1:6" ht="14.25">
      <c r="A84" s="160"/>
      <c r="B84" s="161"/>
      <c r="C84" s="162"/>
      <c r="D84" s="163"/>
      <c r="E84" s="163"/>
      <c r="F84" s="164"/>
    </row>
    <row r="85" spans="1:6" ht="14.25">
      <c r="A85" s="165"/>
      <c r="B85" s="161"/>
      <c r="C85" s="166"/>
      <c r="D85" s="163"/>
      <c r="E85" s="163"/>
      <c r="F85" s="164"/>
    </row>
    <row r="86" spans="1:6" ht="11.25" customHeight="1">
      <c r="A86" s="167"/>
      <c r="B86" s="167"/>
      <c r="C86" s="167"/>
      <c r="D86" s="167"/>
      <c r="E86" s="167"/>
      <c r="F86" s="167"/>
    </row>
    <row r="87" spans="1:6" ht="11.25" customHeight="1">
      <c r="A87" s="167"/>
      <c r="B87" s="167"/>
      <c r="C87" s="167"/>
      <c r="D87" s="167"/>
      <c r="E87" s="167"/>
      <c r="F87" s="167"/>
    </row>
    <row r="88" spans="1:6" ht="11.25" customHeight="1">
      <c r="A88" s="167"/>
      <c r="B88" s="167"/>
      <c r="C88" s="167"/>
      <c r="D88" s="167"/>
      <c r="E88" s="167"/>
      <c r="F88" s="167"/>
    </row>
    <row r="89" spans="1:6" ht="11.25" customHeight="1">
      <c r="A89" s="167"/>
      <c r="B89" s="167"/>
      <c r="C89" s="167"/>
      <c r="D89" s="167"/>
      <c r="E89" s="167"/>
      <c r="F89" s="167"/>
    </row>
    <row r="90" spans="1:6" ht="11.25" customHeight="1">
      <c r="A90" s="167"/>
      <c r="B90" s="167"/>
      <c r="C90" s="167"/>
      <c r="D90" s="167"/>
      <c r="E90" s="167"/>
      <c r="F90" s="167"/>
    </row>
    <row r="91" spans="1:6" ht="11.25" customHeight="1">
      <c r="A91" s="167"/>
      <c r="B91" s="167"/>
      <c r="C91" s="167"/>
      <c r="D91" s="167"/>
      <c r="E91" s="167"/>
      <c r="F91" s="167"/>
    </row>
    <row r="92" spans="1:6" ht="11.25" customHeight="1">
      <c r="A92" s="167"/>
      <c r="B92" s="167"/>
      <c r="C92" s="167"/>
      <c r="D92" s="167"/>
      <c r="E92" s="167"/>
      <c r="F92" s="167"/>
    </row>
    <row r="93" spans="1:6" ht="11.25" customHeight="1">
      <c r="A93" s="167"/>
      <c r="B93" s="167"/>
      <c r="C93" s="167"/>
      <c r="D93" s="167"/>
      <c r="E93" s="167"/>
      <c r="F93" s="167"/>
    </row>
    <row r="94" spans="1:6" ht="11.25" customHeight="1">
      <c r="A94" s="167"/>
      <c r="B94" s="167"/>
      <c r="C94" s="167"/>
      <c r="D94" s="167"/>
      <c r="E94" s="167"/>
      <c r="F94" s="167"/>
    </row>
    <row r="95" spans="1:6" ht="11.25" customHeight="1">
      <c r="A95" s="167"/>
      <c r="B95" s="167"/>
      <c r="C95" s="167"/>
      <c r="D95" s="167"/>
      <c r="E95" s="167"/>
      <c r="F95" s="167"/>
    </row>
    <row r="96" spans="1:6" ht="11.25" customHeight="1">
      <c r="A96" s="167"/>
      <c r="B96" s="167"/>
      <c r="C96" s="167"/>
      <c r="D96" s="167"/>
      <c r="E96" s="167"/>
      <c r="F96" s="167"/>
    </row>
    <row r="97" spans="1:6" ht="11.25" customHeight="1">
      <c r="A97" s="167"/>
      <c r="B97" s="167"/>
      <c r="C97" s="167"/>
      <c r="D97" s="167"/>
      <c r="E97" s="167"/>
      <c r="F97" s="167"/>
    </row>
    <row r="98" spans="1:6" ht="11.25" customHeight="1">
      <c r="A98" s="167"/>
      <c r="B98" s="167"/>
      <c r="C98" s="167"/>
      <c r="D98" s="167"/>
      <c r="E98" s="167"/>
      <c r="F98" s="167"/>
    </row>
    <row r="99" spans="1:6" ht="11.25" customHeight="1">
      <c r="A99" s="167"/>
      <c r="B99" s="167"/>
      <c r="C99" s="167"/>
      <c r="D99" s="167"/>
      <c r="E99" s="167"/>
      <c r="F99" s="167"/>
    </row>
    <row r="100" spans="1:6" ht="11.25" customHeight="1">
      <c r="A100" s="167"/>
      <c r="B100" s="167"/>
      <c r="C100" s="167"/>
      <c r="D100" s="167"/>
      <c r="E100" s="167"/>
      <c r="F100" s="167"/>
    </row>
    <row r="101" spans="1:6" ht="11.25" customHeight="1">
      <c r="A101" s="167"/>
      <c r="B101" s="167"/>
      <c r="C101" s="167"/>
      <c r="D101" s="167"/>
      <c r="E101" s="167"/>
      <c r="F101" s="167"/>
    </row>
    <row r="102" spans="1:6" ht="11.25" customHeight="1">
      <c r="A102" s="167"/>
      <c r="B102" s="167"/>
      <c r="C102" s="167"/>
      <c r="D102" s="167"/>
      <c r="E102" s="167"/>
      <c r="F102" s="167"/>
    </row>
    <row r="103" spans="1:6" ht="11.25" customHeight="1">
      <c r="A103" s="167"/>
      <c r="B103" s="167"/>
      <c r="C103" s="167"/>
      <c r="D103" s="167"/>
      <c r="E103" s="167"/>
      <c r="F103" s="167"/>
    </row>
    <row r="104" spans="1:6" ht="23.25" customHeight="1">
      <c r="A104" s="167"/>
      <c r="B104" s="167"/>
      <c r="C104" s="167"/>
      <c r="D104" s="167"/>
      <c r="E104" s="167"/>
      <c r="F104" s="167"/>
    </row>
    <row r="105" spans="1:6" ht="9.75" customHeight="1">
      <c r="A105" s="167"/>
      <c r="B105" s="167"/>
      <c r="C105" s="167"/>
      <c r="D105" s="167"/>
      <c r="E105" s="167"/>
      <c r="F105" s="167"/>
    </row>
    <row r="106" spans="1:6" ht="12.75" customHeight="1">
      <c r="A106" s="167"/>
      <c r="B106" s="167"/>
      <c r="C106" s="167"/>
      <c r="D106" s="167"/>
      <c r="E106" s="167"/>
      <c r="F106" s="167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F10"/>
    <mergeCell ref="A11:A17"/>
    <mergeCell ref="B11:B17"/>
    <mergeCell ref="C11:C17"/>
    <mergeCell ref="D11:D17"/>
    <mergeCell ref="E11:E17"/>
    <mergeCell ref="F11:F17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2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4" r:id="rId1"/>
  <rowBreaks count="4" manualBreakCount="4">
    <brk id="31" max="5" man="1"/>
    <brk id="60" max="255" man="1"/>
    <brk id="85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workbookViewId="0" topLeftCell="A39">
      <selection activeCell="F47" sqref="F4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7" t="s">
        <v>138</v>
      </c>
      <c r="F1" s="197"/>
    </row>
    <row r="2" spans="1:6" ht="12.75" customHeight="1">
      <c r="A2" s="195" t="s">
        <v>139</v>
      </c>
      <c r="B2" s="195"/>
      <c r="C2" s="195"/>
      <c r="D2" s="195"/>
      <c r="E2" s="195"/>
      <c r="F2" s="195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140</v>
      </c>
      <c r="C4" s="198" t="s">
        <v>141</v>
      </c>
      <c r="D4" s="198" t="s">
        <v>22</v>
      </c>
      <c r="E4" s="15"/>
      <c r="F4" s="16" t="s">
        <v>142</v>
      </c>
    </row>
    <row r="5" spans="1:6" ht="9.75" customHeight="1">
      <c r="A5" s="14" t="s">
        <v>19</v>
      </c>
      <c r="B5" s="14" t="s">
        <v>143</v>
      </c>
      <c r="C5" s="198"/>
      <c r="D5" s="198"/>
      <c r="E5" s="17" t="s">
        <v>23</v>
      </c>
      <c r="F5" s="18" t="s">
        <v>144</v>
      </c>
    </row>
    <row r="6" spans="1:6" ht="9.75" customHeight="1">
      <c r="A6" s="13"/>
      <c r="B6" s="14" t="s">
        <v>145</v>
      </c>
      <c r="C6" s="198"/>
      <c r="D6" s="198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/>
    </row>
    <row r="8" spans="1:6" ht="15" customHeight="1">
      <c r="A8" s="52" t="s">
        <v>146</v>
      </c>
      <c r="B8" s="53" t="s">
        <v>147</v>
      </c>
      <c r="C8" s="54" t="s">
        <v>148</v>
      </c>
      <c r="D8" s="55">
        <f>D18+D20+D26+D29+D32+D45+D51+D56+D66+D69+D72+D76+D83</f>
        <v>11141100</v>
      </c>
      <c r="E8" s="55">
        <f>E18+E20+E26+E29+E32+E45+E51+E56+E66+E69+E72+E76+E83</f>
        <v>8882479.84</v>
      </c>
      <c r="F8" s="56">
        <f>D8-E8</f>
        <v>2258620.16</v>
      </c>
    </row>
    <row r="9" spans="1:6" ht="15" customHeight="1">
      <c r="A9" s="57" t="s">
        <v>31</v>
      </c>
      <c r="B9" s="58"/>
      <c r="C9" s="59"/>
      <c r="D9" s="60"/>
      <c r="E9" s="61"/>
      <c r="F9" s="62"/>
    </row>
    <row r="10" spans="1:6" ht="48.75" customHeight="1">
      <c r="A10" s="63" t="s">
        <v>149</v>
      </c>
      <c r="B10" s="64"/>
      <c r="C10" s="65" t="s">
        <v>150</v>
      </c>
      <c r="D10" s="60"/>
      <c r="E10" s="61"/>
      <c r="F10" s="66"/>
    </row>
    <row r="11" spans="1:23" ht="22.5">
      <c r="A11" s="67" t="s">
        <v>151</v>
      </c>
      <c r="B11" s="68">
        <v>200</v>
      </c>
      <c r="C11" s="69" t="s">
        <v>152</v>
      </c>
      <c r="D11" s="70">
        <f>D12+D13+D14</f>
        <v>5185900</v>
      </c>
      <c r="E11" s="71">
        <f>E12+E13+E14</f>
        <v>4096915.76</v>
      </c>
      <c r="F11" s="72">
        <f>D11-E11</f>
        <v>1088984.2400000002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27.75" customHeight="1">
      <c r="A12" s="74" t="s">
        <v>151</v>
      </c>
      <c r="B12" s="68">
        <v>200</v>
      </c>
      <c r="C12" s="69" t="s">
        <v>153</v>
      </c>
      <c r="D12" s="75">
        <v>3680200</v>
      </c>
      <c r="E12" s="76">
        <v>2977592.28</v>
      </c>
      <c r="F12" s="72">
        <f aca="true" t="shared" si="0" ref="F12:F20">D12-E12</f>
        <v>702607.7200000002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5" customHeight="1">
      <c r="A13" s="74" t="s">
        <v>154</v>
      </c>
      <c r="B13" s="68">
        <v>200</v>
      </c>
      <c r="C13" s="69" t="s">
        <v>155</v>
      </c>
      <c r="D13" s="75">
        <v>300500</v>
      </c>
      <c r="E13" s="76">
        <v>199746</v>
      </c>
      <c r="F13" s="72">
        <f t="shared" si="0"/>
        <v>100754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22.5" customHeight="1">
      <c r="A14" s="74" t="s">
        <v>156</v>
      </c>
      <c r="B14" s="68" t="s">
        <v>147</v>
      </c>
      <c r="C14" s="69" t="s">
        <v>157</v>
      </c>
      <c r="D14" s="75">
        <v>1205200</v>
      </c>
      <c r="E14" s="76">
        <v>919577.48</v>
      </c>
      <c r="F14" s="72">
        <f t="shared" si="0"/>
        <v>285622.52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36.75" customHeight="1">
      <c r="A15" s="74" t="s">
        <v>158</v>
      </c>
      <c r="B15" s="68">
        <v>200</v>
      </c>
      <c r="C15" s="69" t="s">
        <v>159</v>
      </c>
      <c r="D15" s="75">
        <f>D16+D17</f>
        <v>613000</v>
      </c>
      <c r="E15" s="76">
        <f>E16+E17</f>
        <v>407573.92</v>
      </c>
      <c r="F15" s="72">
        <f t="shared" si="0"/>
        <v>205426.08000000002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36.75" customHeight="1">
      <c r="A16" s="77" t="s">
        <v>158</v>
      </c>
      <c r="B16" s="68" t="s">
        <v>147</v>
      </c>
      <c r="C16" s="69" t="s">
        <v>160</v>
      </c>
      <c r="D16" s="75">
        <v>542400</v>
      </c>
      <c r="E16" s="76">
        <v>361903.36</v>
      </c>
      <c r="F16" s="72">
        <f t="shared" si="0"/>
        <v>180496.64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36.75" customHeight="1">
      <c r="A17" s="78" t="s">
        <v>158</v>
      </c>
      <c r="B17" s="79" t="s">
        <v>147</v>
      </c>
      <c r="C17" s="69" t="s">
        <v>161</v>
      </c>
      <c r="D17" s="80">
        <v>70600</v>
      </c>
      <c r="E17" s="81">
        <v>45670.56</v>
      </c>
      <c r="F17" s="72">
        <f t="shared" si="0"/>
        <v>24929.440000000002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6" ht="15" customHeight="1">
      <c r="A18" s="82" t="s">
        <v>162</v>
      </c>
      <c r="B18" s="83"/>
      <c r="C18" s="84" t="s">
        <v>163</v>
      </c>
      <c r="D18" s="55">
        <f>D11+D15</f>
        <v>5798900</v>
      </c>
      <c r="E18" s="85">
        <f>E11+E15</f>
        <v>4504489.68</v>
      </c>
      <c r="F18" s="72">
        <f t="shared" si="0"/>
        <v>1294410.3200000003</v>
      </c>
    </row>
    <row r="19" spans="1:6" s="51" customFormat="1" ht="36.75" customHeight="1">
      <c r="A19" s="74" t="s">
        <v>158</v>
      </c>
      <c r="B19" s="86">
        <v>200</v>
      </c>
      <c r="C19" s="69" t="s">
        <v>164</v>
      </c>
      <c r="D19" s="87">
        <v>200</v>
      </c>
      <c r="E19" s="87">
        <v>200</v>
      </c>
      <c r="F19" s="72">
        <f t="shared" si="0"/>
        <v>0</v>
      </c>
    </row>
    <row r="20" spans="1:6" ht="15" customHeight="1">
      <c r="A20" s="88" t="s">
        <v>162</v>
      </c>
      <c r="B20" s="83"/>
      <c r="C20" s="89" t="s">
        <v>165</v>
      </c>
      <c r="D20" s="85">
        <v>200</v>
      </c>
      <c r="E20" s="85">
        <f>E19</f>
        <v>200</v>
      </c>
      <c r="F20" s="72">
        <f t="shared" si="0"/>
        <v>0</v>
      </c>
    </row>
    <row r="21" spans="1:6" ht="15" customHeight="1" hidden="1">
      <c r="A21" s="82"/>
      <c r="B21" s="83"/>
      <c r="C21" s="90"/>
      <c r="D21" s="55"/>
      <c r="E21" s="85"/>
      <c r="F21" s="72"/>
    </row>
    <row r="22" spans="1:6" ht="15" customHeight="1" hidden="1">
      <c r="A22" s="74" t="s">
        <v>166</v>
      </c>
      <c r="B22" s="86"/>
      <c r="C22" s="91" t="s">
        <v>167</v>
      </c>
      <c r="D22" s="92" t="s">
        <v>168</v>
      </c>
      <c r="E22" s="93"/>
      <c r="F22" s="72"/>
    </row>
    <row r="23" spans="1:6" ht="15" customHeight="1" hidden="1">
      <c r="A23" s="94" t="s">
        <v>162</v>
      </c>
      <c r="B23" s="83"/>
      <c r="C23" s="84" t="s">
        <v>167</v>
      </c>
      <c r="D23" s="55" t="s">
        <v>168</v>
      </c>
      <c r="E23" s="85"/>
      <c r="F23" s="72"/>
    </row>
    <row r="24" spans="1:6" ht="48.75" customHeight="1">
      <c r="A24" s="94" t="s">
        <v>169</v>
      </c>
      <c r="B24" s="83"/>
      <c r="C24" s="84" t="s">
        <v>170</v>
      </c>
      <c r="D24" s="55"/>
      <c r="E24" s="85"/>
      <c r="F24" s="72"/>
    </row>
    <row r="25" spans="1:6" ht="22.5" customHeight="1">
      <c r="A25" s="94" t="s">
        <v>132</v>
      </c>
      <c r="B25" s="83">
        <v>200</v>
      </c>
      <c r="C25" s="91" t="s">
        <v>171</v>
      </c>
      <c r="D25" s="92">
        <v>4000</v>
      </c>
      <c r="E25" s="93">
        <v>4000</v>
      </c>
      <c r="F25" s="72">
        <f>D25-E25</f>
        <v>0</v>
      </c>
    </row>
    <row r="26" spans="1:6" ht="15" customHeight="1">
      <c r="A26" s="94" t="s">
        <v>172</v>
      </c>
      <c r="B26" s="83"/>
      <c r="C26" s="91" t="s">
        <v>173</v>
      </c>
      <c r="D26" s="55">
        <f>D25</f>
        <v>4000</v>
      </c>
      <c r="E26" s="85">
        <f>E25</f>
        <v>4000</v>
      </c>
      <c r="F26" s="72">
        <f>D26-E26</f>
        <v>0</v>
      </c>
    </row>
    <row r="27" spans="1:6" ht="47.25" customHeight="1">
      <c r="A27" s="94"/>
      <c r="B27" s="83"/>
      <c r="C27" s="84" t="s">
        <v>174</v>
      </c>
      <c r="D27" s="55"/>
      <c r="E27" s="85"/>
      <c r="F27" s="72"/>
    </row>
    <row r="28" spans="1:6" ht="24" customHeight="1">
      <c r="A28" s="94" t="s">
        <v>175</v>
      </c>
      <c r="B28" s="83">
        <v>200</v>
      </c>
      <c r="C28" s="91" t="s">
        <v>176</v>
      </c>
      <c r="D28" s="92">
        <v>0</v>
      </c>
      <c r="E28" s="93">
        <v>0</v>
      </c>
      <c r="F28" s="72">
        <f>D28-E28</f>
        <v>0</v>
      </c>
    </row>
    <row r="29" spans="1:6" ht="15" customHeight="1">
      <c r="A29" s="94" t="s">
        <v>172</v>
      </c>
      <c r="B29" s="83">
        <v>200</v>
      </c>
      <c r="C29" s="91" t="s">
        <v>176</v>
      </c>
      <c r="D29" s="55">
        <f>D28</f>
        <v>0</v>
      </c>
      <c r="E29" s="85">
        <f>E28</f>
        <v>0</v>
      </c>
      <c r="F29" s="72">
        <f>D29-E29</f>
        <v>0</v>
      </c>
    </row>
    <row r="30" spans="1:6" ht="15" customHeight="1">
      <c r="A30" s="94" t="s">
        <v>177</v>
      </c>
      <c r="B30" s="83"/>
      <c r="C30" s="84" t="s">
        <v>178</v>
      </c>
      <c r="D30" s="55"/>
      <c r="E30" s="85"/>
      <c r="F30" s="72"/>
    </row>
    <row r="31" spans="1:6" ht="15" customHeight="1">
      <c r="A31" s="94" t="s">
        <v>177</v>
      </c>
      <c r="B31" s="83">
        <v>200</v>
      </c>
      <c r="C31" s="91" t="s">
        <v>179</v>
      </c>
      <c r="D31" s="92">
        <v>1000</v>
      </c>
      <c r="E31" s="93">
        <v>0</v>
      </c>
      <c r="F31" s="72">
        <f>D31-E31</f>
        <v>1000</v>
      </c>
    </row>
    <row r="32" spans="1:6" ht="15" customHeight="1">
      <c r="A32" s="94" t="s">
        <v>162</v>
      </c>
      <c r="B32" s="83">
        <v>200</v>
      </c>
      <c r="C32" s="91" t="s">
        <v>179</v>
      </c>
      <c r="D32" s="55">
        <f>D31</f>
        <v>1000</v>
      </c>
      <c r="E32" s="85">
        <v>0</v>
      </c>
      <c r="F32" s="72">
        <f>D32-E32</f>
        <v>1000</v>
      </c>
    </row>
    <row r="33" spans="1:6" ht="39.75" customHeight="1">
      <c r="A33" s="94" t="s">
        <v>180</v>
      </c>
      <c r="B33" s="83"/>
      <c r="C33" s="84" t="s">
        <v>181</v>
      </c>
      <c r="D33" s="55"/>
      <c r="E33" s="85"/>
      <c r="F33" s="72"/>
    </row>
    <row r="34" spans="1:6" ht="38.25" customHeight="1">
      <c r="A34" s="95" t="s">
        <v>182</v>
      </c>
      <c r="B34" s="96">
        <v>200</v>
      </c>
      <c r="C34" s="97" t="s">
        <v>183</v>
      </c>
      <c r="D34" s="92">
        <v>20000</v>
      </c>
      <c r="E34" s="93">
        <v>20000</v>
      </c>
      <c r="F34" s="72">
        <f>D34-E34</f>
        <v>0</v>
      </c>
    </row>
    <row r="35" spans="1:6" ht="38.25" customHeight="1">
      <c r="A35" s="98" t="s">
        <v>158</v>
      </c>
      <c r="B35" s="95">
        <v>200</v>
      </c>
      <c r="C35" s="99" t="s">
        <v>184</v>
      </c>
      <c r="D35" s="92">
        <v>500</v>
      </c>
      <c r="E35" s="93">
        <v>500</v>
      </c>
      <c r="F35" s="72">
        <f aca="true" t="shared" si="1" ref="F35:F45">D35-E35</f>
        <v>0</v>
      </c>
    </row>
    <row r="36" spans="1:6" ht="38.25" customHeight="1">
      <c r="A36" s="98" t="s">
        <v>158</v>
      </c>
      <c r="B36" s="95">
        <v>200</v>
      </c>
      <c r="C36" s="99" t="s">
        <v>185</v>
      </c>
      <c r="D36" s="92">
        <v>500</v>
      </c>
      <c r="E36" s="93">
        <v>500</v>
      </c>
      <c r="F36" s="72">
        <f t="shared" si="1"/>
        <v>0</v>
      </c>
    </row>
    <row r="37" spans="1:6" ht="38.25" customHeight="1">
      <c r="A37" s="98" t="s">
        <v>158</v>
      </c>
      <c r="B37" s="95">
        <v>200</v>
      </c>
      <c r="C37" s="99" t="s">
        <v>186</v>
      </c>
      <c r="D37" s="92">
        <v>500</v>
      </c>
      <c r="E37" s="93">
        <v>500</v>
      </c>
      <c r="F37" s="72">
        <f t="shared" si="1"/>
        <v>0</v>
      </c>
    </row>
    <row r="38" spans="1:6" ht="38.25" customHeight="1">
      <c r="A38" s="98" t="s">
        <v>158</v>
      </c>
      <c r="B38" s="95">
        <v>200</v>
      </c>
      <c r="C38" s="99" t="s">
        <v>187</v>
      </c>
      <c r="D38" s="92">
        <v>500</v>
      </c>
      <c r="E38" s="93">
        <v>500</v>
      </c>
      <c r="F38" s="72">
        <f t="shared" si="1"/>
        <v>0</v>
      </c>
    </row>
    <row r="39" spans="1:6" ht="33.75" customHeight="1">
      <c r="A39" s="98" t="s">
        <v>158</v>
      </c>
      <c r="B39" s="95">
        <v>200</v>
      </c>
      <c r="C39" s="99" t="s">
        <v>188</v>
      </c>
      <c r="D39" s="92">
        <v>43000</v>
      </c>
      <c r="E39" s="93">
        <v>37176.3</v>
      </c>
      <c r="F39" s="72">
        <f t="shared" si="1"/>
        <v>5823.699999999997</v>
      </c>
    </row>
    <row r="40" spans="1:6" ht="32.25" customHeight="1">
      <c r="A40" s="100" t="s">
        <v>189</v>
      </c>
      <c r="B40" s="101">
        <v>200</v>
      </c>
      <c r="C40" s="91" t="s">
        <v>190</v>
      </c>
      <c r="D40" s="92">
        <v>32000</v>
      </c>
      <c r="E40" s="93">
        <v>31490</v>
      </c>
      <c r="F40" s="72">
        <f t="shared" si="1"/>
        <v>510</v>
      </c>
    </row>
    <row r="41" spans="1:6" ht="15" customHeight="1">
      <c r="A41" s="98" t="s">
        <v>191</v>
      </c>
      <c r="B41" s="102">
        <v>200</v>
      </c>
      <c r="C41" s="91" t="s">
        <v>192</v>
      </c>
      <c r="D41" s="92">
        <v>3000</v>
      </c>
      <c r="E41" s="93">
        <v>2757</v>
      </c>
      <c r="F41" s="72">
        <f t="shared" si="1"/>
        <v>243</v>
      </c>
    </row>
    <row r="42" spans="1:6" ht="15" customHeight="1">
      <c r="A42" s="98" t="s">
        <v>182</v>
      </c>
      <c r="B42" s="102">
        <v>200</v>
      </c>
      <c r="C42" s="91" t="s">
        <v>193</v>
      </c>
      <c r="D42" s="92">
        <v>50000</v>
      </c>
      <c r="E42" s="93">
        <v>50000</v>
      </c>
      <c r="F42" s="72">
        <f t="shared" si="1"/>
        <v>0</v>
      </c>
    </row>
    <row r="43" spans="1:6" ht="15" customHeight="1">
      <c r="A43" s="98" t="s">
        <v>158</v>
      </c>
      <c r="B43" s="95">
        <v>200</v>
      </c>
      <c r="C43" s="99" t="s">
        <v>194</v>
      </c>
      <c r="D43" s="92">
        <v>500</v>
      </c>
      <c r="E43" s="93">
        <v>500</v>
      </c>
      <c r="F43" s="72">
        <f t="shared" si="1"/>
        <v>0</v>
      </c>
    </row>
    <row r="44" spans="1:6" ht="33.75">
      <c r="A44" s="98" t="s">
        <v>158</v>
      </c>
      <c r="B44" s="102">
        <v>200</v>
      </c>
      <c r="C44" s="91" t="s">
        <v>195</v>
      </c>
      <c r="D44" s="92">
        <v>1000</v>
      </c>
      <c r="E44" s="93">
        <v>0</v>
      </c>
      <c r="F44" s="72">
        <f t="shared" si="1"/>
        <v>1000</v>
      </c>
    </row>
    <row r="45" spans="1:6" ht="15" customHeight="1">
      <c r="A45" s="82" t="s">
        <v>162</v>
      </c>
      <c r="B45" s="83"/>
      <c r="C45" s="84" t="s">
        <v>196</v>
      </c>
      <c r="D45" s="55">
        <f>D34+D35+D36+D37+D38+D39+D40+D41+D42+D44+D43</f>
        <v>151500</v>
      </c>
      <c r="E45" s="55">
        <f>E34+E35+E36+E37+E38+E39+E40+E41+E42+E44+E43</f>
        <v>143923.3</v>
      </c>
      <c r="F45" s="72">
        <f t="shared" si="1"/>
        <v>7576.700000000012</v>
      </c>
    </row>
    <row r="46" spans="1:6" ht="15" customHeight="1">
      <c r="A46" s="103" t="s">
        <v>197</v>
      </c>
      <c r="B46" s="83"/>
      <c r="C46" s="84" t="s">
        <v>198</v>
      </c>
      <c r="D46" s="55"/>
      <c r="E46" s="85"/>
      <c r="F46" s="72"/>
    </row>
    <row r="47" spans="1:6" ht="24.75" customHeight="1">
      <c r="A47" s="74" t="s">
        <v>151</v>
      </c>
      <c r="B47" s="86">
        <v>200</v>
      </c>
      <c r="C47" s="91" t="s">
        <v>199</v>
      </c>
      <c r="D47" s="92">
        <f>D48+D49</f>
        <v>108500</v>
      </c>
      <c r="E47" s="92">
        <f>E48+E49</f>
        <v>88417.06</v>
      </c>
      <c r="F47" s="72">
        <f>D47-E47</f>
        <v>20082.940000000002</v>
      </c>
    </row>
    <row r="48" spans="1:6" ht="29.25" customHeight="1">
      <c r="A48" s="74" t="s">
        <v>151</v>
      </c>
      <c r="B48" s="104">
        <v>200</v>
      </c>
      <c r="C48" s="91" t="s">
        <v>200</v>
      </c>
      <c r="D48" s="92">
        <v>83265.68</v>
      </c>
      <c r="E48" s="93">
        <v>68674.08</v>
      </c>
      <c r="F48" s="72">
        <f>D48-E48</f>
        <v>14591.599999999991</v>
      </c>
    </row>
    <row r="49" spans="1:6" ht="29.25" customHeight="1">
      <c r="A49" s="74" t="s">
        <v>156</v>
      </c>
      <c r="B49" s="104">
        <v>200</v>
      </c>
      <c r="C49" s="91" t="s">
        <v>201</v>
      </c>
      <c r="D49" s="92">
        <v>25234.32</v>
      </c>
      <c r="E49" s="93">
        <v>19742.98</v>
      </c>
      <c r="F49" s="72">
        <f>D49-E49</f>
        <v>5491.34</v>
      </c>
    </row>
    <row r="50" spans="1:6" ht="29.25" customHeight="1">
      <c r="A50" s="98" t="s">
        <v>202</v>
      </c>
      <c r="B50" s="104">
        <v>200</v>
      </c>
      <c r="C50" s="91" t="s">
        <v>203</v>
      </c>
      <c r="D50" s="92">
        <v>11200</v>
      </c>
      <c r="E50" s="93">
        <v>0</v>
      </c>
      <c r="F50" s="72">
        <f>D50-E50</f>
        <v>11200</v>
      </c>
    </row>
    <row r="51" spans="1:6" ht="15" customHeight="1">
      <c r="A51" s="105" t="s">
        <v>162</v>
      </c>
      <c r="B51" s="106"/>
      <c r="C51" s="84" t="s">
        <v>204</v>
      </c>
      <c r="D51" s="55">
        <f>D47+D50</f>
        <v>119700</v>
      </c>
      <c r="E51" s="55">
        <f>E47+E50</f>
        <v>88417.06</v>
      </c>
      <c r="F51" s="72">
        <f>D51-E51</f>
        <v>31282.940000000002</v>
      </c>
    </row>
    <row r="52" spans="1:6" ht="25.5" customHeight="1" hidden="1">
      <c r="A52" s="74"/>
      <c r="B52" s="104"/>
      <c r="C52" s="91"/>
      <c r="D52" s="92" t="s">
        <v>205</v>
      </c>
      <c r="E52" s="93"/>
      <c r="F52" s="72"/>
    </row>
    <row r="53" spans="1:6" ht="25.5" customHeight="1" hidden="1">
      <c r="A53" s="74" t="s">
        <v>206</v>
      </c>
      <c r="B53" s="104"/>
      <c r="C53" s="91" t="s">
        <v>207</v>
      </c>
      <c r="D53" s="92">
        <v>19200</v>
      </c>
      <c r="E53" s="93"/>
      <c r="F53" s="72"/>
    </row>
    <row r="54" spans="1:6" ht="25.5" customHeight="1">
      <c r="A54" s="94" t="s">
        <v>208</v>
      </c>
      <c r="B54" s="104"/>
      <c r="C54" s="84" t="s">
        <v>209</v>
      </c>
      <c r="D54" s="92"/>
      <c r="E54" s="93"/>
      <c r="F54" s="72"/>
    </row>
    <row r="55" spans="1:6" ht="36.75" customHeight="1">
      <c r="A55" s="74" t="s">
        <v>210</v>
      </c>
      <c r="B55" s="104">
        <v>200</v>
      </c>
      <c r="C55" s="91" t="s">
        <v>211</v>
      </c>
      <c r="D55" s="92">
        <v>50000</v>
      </c>
      <c r="E55" s="93">
        <v>49950</v>
      </c>
      <c r="F55" s="72">
        <f>D55-E55</f>
        <v>50</v>
      </c>
    </row>
    <row r="56" spans="1:6" ht="25.5" customHeight="1">
      <c r="A56" s="82" t="s">
        <v>162</v>
      </c>
      <c r="B56" s="83"/>
      <c r="C56" s="84" t="s">
        <v>212</v>
      </c>
      <c r="D56" s="55">
        <f>D55</f>
        <v>50000</v>
      </c>
      <c r="E56" s="55">
        <f>E55</f>
        <v>49950</v>
      </c>
      <c r="F56" s="72">
        <f>D56-E56</f>
        <v>50</v>
      </c>
    </row>
    <row r="57" spans="1:6" ht="15" customHeight="1" hidden="1">
      <c r="A57" s="74"/>
      <c r="B57" s="95"/>
      <c r="C57" s="99" t="s">
        <v>213</v>
      </c>
      <c r="D57" s="87">
        <v>30000</v>
      </c>
      <c r="E57" s="87"/>
      <c r="F57" s="72"/>
    </row>
    <row r="58" spans="1:6" ht="15" customHeight="1" hidden="1">
      <c r="A58" s="74"/>
      <c r="B58" s="95"/>
      <c r="C58" s="99" t="s">
        <v>214</v>
      </c>
      <c r="D58" s="87">
        <v>8000</v>
      </c>
      <c r="E58" s="87"/>
      <c r="F58" s="72"/>
    </row>
    <row r="59" spans="1:6" ht="15" customHeight="1">
      <c r="A59" s="94" t="s">
        <v>215</v>
      </c>
      <c r="B59" s="95"/>
      <c r="C59" s="107" t="s">
        <v>216</v>
      </c>
      <c r="D59" s="87"/>
      <c r="E59" s="87"/>
      <c r="F59" s="72"/>
    </row>
    <row r="60" spans="1:6" ht="33.75">
      <c r="A60" s="74" t="s">
        <v>158</v>
      </c>
      <c r="B60" s="95">
        <v>200</v>
      </c>
      <c r="C60" s="99" t="s">
        <v>217</v>
      </c>
      <c r="D60" s="87">
        <v>44900</v>
      </c>
      <c r="E60" s="87">
        <v>10920</v>
      </c>
      <c r="F60" s="72">
        <f>D60-E60</f>
        <v>33980</v>
      </c>
    </row>
    <row r="61" spans="1:6" ht="36.75" customHeight="1">
      <c r="A61" s="74" t="s">
        <v>158</v>
      </c>
      <c r="B61" s="95">
        <v>200</v>
      </c>
      <c r="C61" s="99" t="s">
        <v>218</v>
      </c>
      <c r="D61" s="87">
        <v>90600</v>
      </c>
      <c r="E61" s="87">
        <v>82037.69</v>
      </c>
      <c r="F61" s="72">
        <f aca="true" t="shared" si="2" ref="F61:F79">D61-E61</f>
        <v>8562.309999999998</v>
      </c>
    </row>
    <row r="62" spans="1:6" ht="21" customHeight="1" hidden="1">
      <c r="A62" s="74" t="s">
        <v>158</v>
      </c>
      <c r="B62" s="108"/>
      <c r="C62" s="99" t="s">
        <v>219</v>
      </c>
      <c r="D62" s="87">
        <v>10000</v>
      </c>
      <c r="E62" s="109"/>
      <c r="F62" s="72">
        <f t="shared" si="2"/>
        <v>10000</v>
      </c>
    </row>
    <row r="63" spans="1:6" ht="33.75">
      <c r="A63" s="74" t="s">
        <v>158</v>
      </c>
      <c r="B63" s="108">
        <v>200</v>
      </c>
      <c r="C63" s="99" t="s">
        <v>220</v>
      </c>
      <c r="D63" s="87">
        <v>294600</v>
      </c>
      <c r="E63" s="87">
        <v>294503.11</v>
      </c>
      <c r="F63" s="72">
        <f t="shared" si="2"/>
        <v>96.89000000001397</v>
      </c>
    </row>
    <row r="64" spans="1:6" ht="33.75">
      <c r="A64" s="74" t="s">
        <v>158</v>
      </c>
      <c r="B64" s="108">
        <v>200</v>
      </c>
      <c r="C64" s="99" t="s">
        <v>221</v>
      </c>
      <c r="D64" s="87">
        <v>0</v>
      </c>
      <c r="E64" s="87">
        <v>0</v>
      </c>
      <c r="F64" s="72">
        <f t="shared" si="2"/>
        <v>0</v>
      </c>
    </row>
    <row r="65" spans="1:6" ht="41.25" customHeight="1">
      <c r="A65" s="74" t="s">
        <v>158</v>
      </c>
      <c r="B65" s="108">
        <v>200</v>
      </c>
      <c r="C65" s="99" t="s">
        <v>222</v>
      </c>
      <c r="D65" s="87">
        <v>500</v>
      </c>
      <c r="E65" s="87">
        <v>0</v>
      </c>
      <c r="F65" s="72">
        <f t="shared" si="2"/>
        <v>500</v>
      </c>
    </row>
    <row r="66" spans="1:6" ht="15" customHeight="1">
      <c r="A66" s="110" t="s">
        <v>162</v>
      </c>
      <c r="B66" s="108"/>
      <c r="C66" s="107" t="s">
        <v>223</v>
      </c>
      <c r="D66" s="109">
        <f>D60+D61+D63+D65</f>
        <v>430600</v>
      </c>
      <c r="E66" s="109">
        <f>E60+E61+E63+E65</f>
        <v>387460.8</v>
      </c>
      <c r="F66" s="72">
        <f t="shared" si="2"/>
        <v>43139.20000000001</v>
      </c>
    </row>
    <row r="67" spans="1:6" ht="15" customHeight="1">
      <c r="A67" s="94" t="s">
        <v>224</v>
      </c>
      <c r="B67" s="108"/>
      <c r="C67" s="107" t="s">
        <v>225</v>
      </c>
      <c r="D67" s="109"/>
      <c r="E67" s="109"/>
      <c r="F67" s="72"/>
    </row>
    <row r="68" spans="1:6" ht="33.75">
      <c r="A68" s="74" t="s">
        <v>158</v>
      </c>
      <c r="B68" s="108">
        <v>200</v>
      </c>
      <c r="C68" s="99" t="s">
        <v>226</v>
      </c>
      <c r="D68" s="87">
        <v>1500</v>
      </c>
      <c r="E68" s="87">
        <v>0</v>
      </c>
      <c r="F68" s="72">
        <f t="shared" si="2"/>
        <v>1500</v>
      </c>
    </row>
    <row r="69" spans="1:6" ht="15" customHeight="1">
      <c r="A69" s="110" t="s">
        <v>162</v>
      </c>
      <c r="B69" s="108"/>
      <c r="C69" s="107" t="s">
        <v>227</v>
      </c>
      <c r="D69" s="109">
        <f>D68</f>
        <v>1500</v>
      </c>
      <c r="E69" s="109">
        <f>E68</f>
        <v>0</v>
      </c>
      <c r="F69" s="72">
        <f t="shared" si="2"/>
        <v>1500</v>
      </c>
    </row>
    <row r="70" spans="1:6" ht="15" customHeight="1">
      <c r="A70" s="94" t="s">
        <v>228</v>
      </c>
      <c r="B70" s="108"/>
      <c r="C70" s="107" t="s">
        <v>229</v>
      </c>
      <c r="D70" s="109"/>
      <c r="E70" s="109"/>
      <c r="F70" s="72"/>
    </row>
    <row r="71" spans="1:6" ht="33.75">
      <c r="A71" s="74" t="s">
        <v>230</v>
      </c>
      <c r="B71" s="108">
        <v>200</v>
      </c>
      <c r="C71" s="99" t="s">
        <v>231</v>
      </c>
      <c r="D71" s="87">
        <v>183900</v>
      </c>
      <c r="E71" s="87">
        <v>166485</v>
      </c>
      <c r="F71" s="72">
        <f t="shared" si="2"/>
        <v>17415</v>
      </c>
    </row>
    <row r="72" spans="1:6" ht="15" customHeight="1">
      <c r="A72" s="110" t="s">
        <v>162</v>
      </c>
      <c r="B72" s="108"/>
      <c r="C72" s="107" t="s">
        <v>232</v>
      </c>
      <c r="D72" s="109">
        <f>D71</f>
        <v>183900</v>
      </c>
      <c r="E72" s="109">
        <f>E71</f>
        <v>166485</v>
      </c>
      <c r="F72" s="72">
        <f t="shared" si="2"/>
        <v>17415</v>
      </c>
    </row>
    <row r="73" spans="1:6" ht="15" customHeight="1">
      <c r="A73" s="94" t="s">
        <v>233</v>
      </c>
      <c r="B73" s="108"/>
      <c r="C73" s="107" t="s">
        <v>234</v>
      </c>
      <c r="D73" s="109"/>
      <c r="E73" s="109"/>
      <c r="F73" s="72"/>
    </row>
    <row r="74" spans="1:6" ht="33.75">
      <c r="A74" s="74" t="s">
        <v>158</v>
      </c>
      <c r="B74" s="95">
        <v>200</v>
      </c>
      <c r="C74" s="99" t="s">
        <v>235</v>
      </c>
      <c r="D74" s="87">
        <v>1500</v>
      </c>
      <c r="E74" s="87">
        <v>1500</v>
      </c>
      <c r="F74" s="72">
        <f t="shared" si="2"/>
        <v>0</v>
      </c>
    </row>
    <row r="75" spans="1:6" ht="14.25" hidden="1">
      <c r="A75" s="74" t="s">
        <v>166</v>
      </c>
      <c r="B75" s="95"/>
      <c r="C75" s="99" t="s">
        <v>236</v>
      </c>
      <c r="D75" s="87" t="s">
        <v>237</v>
      </c>
      <c r="E75" s="87"/>
      <c r="F75" s="72">
        <f t="shared" si="2"/>
        <v>3000</v>
      </c>
    </row>
    <row r="76" spans="1:6" ht="22.5" customHeight="1">
      <c r="A76" s="74" t="s">
        <v>162</v>
      </c>
      <c r="B76" s="108"/>
      <c r="C76" s="107" t="s">
        <v>238</v>
      </c>
      <c r="D76" s="109">
        <f>D74</f>
        <v>1500</v>
      </c>
      <c r="E76" s="109">
        <f>E74</f>
        <v>1500</v>
      </c>
      <c r="F76" s="72">
        <f t="shared" si="2"/>
        <v>0</v>
      </c>
    </row>
    <row r="77" spans="1:6" ht="22.5" customHeight="1">
      <c r="A77" s="94" t="s">
        <v>239</v>
      </c>
      <c r="B77" s="108"/>
      <c r="C77" s="107" t="s">
        <v>240</v>
      </c>
      <c r="D77" s="109"/>
      <c r="E77" s="109"/>
      <c r="F77" s="72"/>
    </row>
    <row r="78" spans="1:6" ht="20.25" customHeight="1">
      <c r="A78" s="98" t="s">
        <v>241</v>
      </c>
      <c r="B78" s="108">
        <v>200</v>
      </c>
      <c r="C78" s="99" t="s">
        <v>242</v>
      </c>
      <c r="D78" s="87">
        <v>3892600</v>
      </c>
      <c r="E78" s="87">
        <v>3204200</v>
      </c>
      <c r="F78" s="72">
        <f t="shared" si="2"/>
        <v>688400</v>
      </c>
    </row>
    <row r="79" spans="1:6" ht="20.25" customHeight="1">
      <c r="A79" s="98" t="s">
        <v>241</v>
      </c>
      <c r="B79" s="108">
        <v>200</v>
      </c>
      <c r="C79" s="99" t="s">
        <v>300</v>
      </c>
      <c r="D79" s="87">
        <v>321700</v>
      </c>
      <c r="E79" s="87">
        <v>307854</v>
      </c>
      <c r="F79" s="72">
        <f t="shared" si="2"/>
        <v>13846</v>
      </c>
    </row>
    <row r="80" spans="1:6" ht="33.75">
      <c r="A80" s="74" t="s">
        <v>158</v>
      </c>
      <c r="B80" s="108">
        <v>200</v>
      </c>
      <c r="C80" s="99" t="s">
        <v>243</v>
      </c>
      <c r="D80" s="87">
        <v>160000</v>
      </c>
      <c r="E80" s="87">
        <v>0</v>
      </c>
      <c r="F80" s="72">
        <f>D80-E80</f>
        <v>160000</v>
      </c>
    </row>
    <row r="81" spans="1:6" ht="33.75">
      <c r="A81" s="74" t="s">
        <v>158</v>
      </c>
      <c r="B81" s="108">
        <v>200</v>
      </c>
      <c r="C81" s="99" t="s">
        <v>301</v>
      </c>
      <c r="D81" s="87">
        <v>24000</v>
      </c>
      <c r="E81" s="87">
        <v>24000</v>
      </c>
      <c r="F81" s="72">
        <f>D81-E81</f>
        <v>0</v>
      </c>
    </row>
    <row r="82" spans="1:6" ht="32.25" customHeight="1">
      <c r="A82" s="74" t="s">
        <v>158</v>
      </c>
      <c r="B82" s="108">
        <v>200</v>
      </c>
      <c r="C82" s="99" t="s">
        <v>244</v>
      </c>
      <c r="D82" s="87">
        <v>0</v>
      </c>
      <c r="E82" s="87">
        <v>0</v>
      </c>
      <c r="F82" s="72">
        <f>D82-E82</f>
        <v>0</v>
      </c>
    </row>
    <row r="83" spans="1:6" ht="15" customHeight="1">
      <c r="A83" s="108" t="s">
        <v>162</v>
      </c>
      <c r="B83" s="95"/>
      <c r="C83" s="107" t="s">
        <v>245</v>
      </c>
      <c r="D83" s="109">
        <f>D78+D79+D80+D81+D82</f>
        <v>4398300</v>
      </c>
      <c r="E83" s="109">
        <f>E78+E79+E80+E81+E82</f>
        <v>3536054</v>
      </c>
      <c r="F83" s="72">
        <f>D83-E83</f>
        <v>862246</v>
      </c>
    </row>
    <row r="84" spans="1:6" ht="12.75">
      <c r="A84" s="111"/>
      <c r="B84" s="95"/>
      <c r="C84" s="112"/>
      <c r="D84" s="112"/>
      <c r="E84" s="112"/>
      <c r="F84" s="113"/>
    </row>
    <row r="85" spans="1:6" ht="25.5" customHeight="1">
      <c r="A85" s="114" t="s">
        <v>246</v>
      </c>
      <c r="B85" s="115">
        <v>450</v>
      </c>
      <c r="C85" s="112"/>
      <c r="D85" s="116">
        <v>-363000</v>
      </c>
      <c r="E85" s="117">
        <v>2019113.51</v>
      </c>
      <c r="F85" s="118" t="s">
        <v>148</v>
      </c>
    </row>
    <row r="86" ht="12.75">
      <c r="C86" s="119" t="s">
        <v>148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16">
      <selection activeCell="D27" sqref="D27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201" t="s">
        <v>247</v>
      </c>
      <c r="F1" s="201"/>
    </row>
    <row r="2" spans="1:6" ht="15">
      <c r="A2" s="195" t="s">
        <v>248</v>
      </c>
      <c r="B2" s="195"/>
      <c r="C2" s="195"/>
      <c r="D2" s="195"/>
      <c r="E2" s="195"/>
      <c r="F2" s="195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140</v>
      </c>
      <c r="C4" s="198" t="s">
        <v>249</v>
      </c>
      <c r="D4" s="198" t="s">
        <v>250</v>
      </c>
      <c r="E4" s="15"/>
      <c r="F4" s="16" t="s">
        <v>142</v>
      </c>
    </row>
    <row r="5" spans="1:6" ht="18" customHeight="1">
      <c r="A5" s="14" t="s">
        <v>19</v>
      </c>
      <c r="B5" s="14" t="s">
        <v>143</v>
      </c>
      <c r="C5" s="198"/>
      <c r="D5" s="198"/>
      <c r="E5" s="17" t="s">
        <v>23</v>
      </c>
      <c r="F5" s="18" t="s">
        <v>144</v>
      </c>
    </row>
    <row r="6" spans="1:6" ht="18" customHeight="1">
      <c r="A6" s="13"/>
      <c r="B6" s="14" t="s">
        <v>145</v>
      </c>
      <c r="C6" s="198"/>
      <c r="D6" s="198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 t="s">
        <v>27</v>
      </c>
    </row>
    <row r="8" spans="1:6" ht="24" customHeight="1">
      <c r="A8" s="23" t="s">
        <v>251</v>
      </c>
      <c r="B8" s="24" t="s">
        <v>252</v>
      </c>
      <c r="C8" s="24" t="s">
        <v>148</v>
      </c>
      <c r="D8" s="25" t="s">
        <v>253</v>
      </c>
      <c r="E8" s="26" t="s">
        <v>318</v>
      </c>
      <c r="F8" s="27"/>
    </row>
    <row r="9" spans="1:6" ht="11.25" customHeight="1">
      <c r="A9" s="23" t="s">
        <v>254</v>
      </c>
      <c r="B9" s="28"/>
      <c r="C9" s="28"/>
      <c r="D9" s="29"/>
      <c r="E9" s="30"/>
      <c r="F9" s="31"/>
    </row>
    <row r="10" spans="1:6" ht="24.75" customHeight="1">
      <c r="A10" s="23" t="s">
        <v>255</v>
      </c>
      <c r="B10" s="32" t="s">
        <v>256</v>
      </c>
      <c r="C10" s="25" t="s">
        <v>148</v>
      </c>
      <c r="D10" s="25" t="s">
        <v>253</v>
      </c>
      <c r="E10" s="26" t="s">
        <v>318</v>
      </c>
      <c r="F10" s="33"/>
    </row>
    <row r="11" spans="1:6" ht="11.25" customHeight="1">
      <c r="A11" s="23" t="s">
        <v>257</v>
      </c>
      <c r="B11" s="28"/>
      <c r="C11" s="29"/>
      <c r="D11" s="29"/>
      <c r="E11" s="30"/>
      <c r="F11" s="31"/>
    </row>
    <row r="12" spans="1:6" ht="22.5">
      <c r="A12" s="23" t="s">
        <v>258</v>
      </c>
      <c r="B12" s="32" t="s">
        <v>259</v>
      </c>
      <c r="C12" s="25"/>
      <c r="D12" s="25"/>
      <c r="E12" s="34"/>
      <c r="F12" s="33"/>
    </row>
    <row r="13" spans="1:6" ht="18" customHeight="1">
      <c r="A13" s="23" t="s">
        <v>257</v>
      </c>
      <c r="B13" s="35"/>
      <c r="C13" s="25"/>
      <c r="D13" s="25"/>
      <c r="E13" s="34"/>
      <c r="F13" s="33"/>
    </row>
    <row r="14" spans="1:6" ht="21" customHeight="1">
      <c r="A14" s="23" t="s">
        <v>260</v>
      </c>
      <c r="B14" s="36" t="s">
        <v>261</v>
      </c>
      <c r="C14" s="25" t="s">
        <v>262</v>
      </c>
      <c r="D14" s="25" t="s">
        <v>253</v>
      </c>
      <c r="E14" s="26" t="s">
        <v>318</v>
      </c>
      <c r="F14" s="27"/>
    </row>
    <row r="15" spans="1:6" ht="21" customHeight="1">
      <c r="A15" s="23" t="s">
        <v>263</v>
      </c>
      <c r="B15" s="36" t="s">
        <v>264</v>
      </c>
      <c r="C15" s="25" t="s">
        <v>265</v>
      </c>
      <c r="D15" s="25" t="s">
        <v>319</v>
      </c>
      <c r="E15" s="37">
        <v>-10825681.43</v>
      </c>
      <c r="F15" s="31" t="s">
        <v>148</v>
      </c>
    </row>
    <row r="16" spans="1:6" ht="21" customHeight="1">
      <c r="A16" s="23" t="s">
        <v>266</v>
      </c>
      <c r="B16" s="36" t="s">
        <v>267</v>
      </c>
      <c r="C16" s="29" t="s">
        <v>268</v>
      </c>
      <c r="D16" s="25" t="s">
        <v>319</v>
      </c>
      <c r="E16" s="37">
        <v>-10825681.43</v>
      </c>
      <c r="F16" s="38"/>
    </row>
    <row r="17" spans="1:6" ht="21" customHeight="1">
      <c r="A17" s="23" t="s">
        <v>269</v>
      </c>
      <c r="B17" s="39" t="s">
        <v>270</v>
      </c>
      <c r="C17" s="29" t="s">
        <v>271</v>
      </c>
      <c r="D17" s="25" t="s">
        <v>319</v>
      </c>
      <c r="E17" s="37">
        <v>-10825681.43</v>
      </c>
      <c r="F17" s="38"/>
    </row>
    <row r="18" spans="1:6" s="1" customFormat="1" ht="33.75">
      <c r="A18" s="23" t="s">
        <v>272</v>
      </c>
      <c r="B18" s="39" t="s">
        <v>273</v>
      </c>
      <c r="C18" s="29" t="s">
        <v>274</v>
      </c>
      <c r="D18" s="25" t="s">
        <v>319</v>
      </c>
      <c r="E18" s="37">
        <v>-10825681.43</v>
      </c>
      <c r="F18" s="40" t="s">
        <v>148</v>
      </c>
    </row>
    <row r="19" spans="1:6" s="1" customFormat="1" ht="21" customHeight="1">
      <c r="A19" s="23" t="s">
        <v>269</v>
      </c>
      <c r="B19" s="39" t="s">
        <v>275</v>
      </c>
      <c r="C19" s="41" t="s">
        <v>276</v>
      </c>
      <c r="D19" s="41" t="s">
        <v>320</v>
      </c>
      <c r="E19" s="41" t="s">
        <v>321</v>
      </c>
      <c r="F19" s="42" t="s">
        <v>148</v>
      </c>
    </row>
    <row r="20" spans="1:6" ht="21" customHeight="1">
      <c r="A20" s="23" t="s">
        <v>277</v>
      </c>
      <c r="B20" s="39" t="s">
        <v>278</v>
      </c>
      <c r="C20" s="41" t="s">
        <v>279</v>
      </c>
      <c r="D20" s="41" t="s">
        <v>320</v>
      </c>
      <c r="E20" s="41" t="s">
        <v>321</v>
      </c>
      <c r="F20" s="43" t="s">
        <v>148</v>
      </c>
    </row>
    <row r="21" spans="1:6" ht="22.5">
      <c r="A21" s="23" t="s">
        <v>280</v>
      </c>
      <c r="B21" s="39" t="s">
        <v>281</v>
      </c>
      <c r="C21" s="38" t="s">
        <v>282</v>
      </c>
      <c r="D21" s="41" t="s">
        <v>320</v>
      </c>
      <c r="E21" s="41" t="s">
        <v>321</v>
      </c>
      <c r="F21" s="38"/>
    </row>
    <row r="22" spans="1:6" ht="33.75">
      <c r="A22" s="23" t="s">
        <v>283</v>
      </c>
      <c r="B22" s="44" t="s">
        <v>284</v>
      </c>
      <c r="C22" s="38" t="s">
        <v>285</v>
      </c>
      <c r="D22" s="202" t="s">
        <v>320</v>
      </c>
      <c r="E22" s="203" t="s">
        <v>321</v>
      </c>
      <c r="F22" s="38"/>
    </row>
    <row r="23" spans="1:6" ht="12.75" customHeight="1">
      <c r="A23" s="45"/>
      <c r="B23" s="46"/>
      <c r="C23" s="47"/>
      <c r="D23" s="47"/>
      <c r="E23" s="47"/>
      <c r="F23" s="47"/>
    </row>
    <row r="24" spans="1:6" ht="12.75" customHeight="1">
      <c r="A24" s="4" t="s">
        <v>286</v>
      </c>
      <c r="B24" s="46"/>
      <c r="C24" s="48"/>
      <c r="D24" s="47"/>
      <c r="E24" s="199" t="s">
        <v>287</v>
      </c>
      <c r="F24" s="199"/>
    </row>
    <row r="25" spans="1:6" ht="10.5" customHeight="1">
      <c r="A25" s="49"/>
      <c r="B25" s="46"/>
      <c r="C25" s="16" t="s">
        <v>288</v>
      </c>
      <c r="D25" s="47"/>
      <c r="E25" s="200" t="s">
        <v>289</v>
      </c>
      <c r="F25" s="200"/>
    </row>
    <row r="26" spans="1:6" ht="24.75" customHeight="1">
      <c r="A26" s="49"/>
      <c r="B26" s="46"/>
      <c r="C26" s="47"/>
      <c r="D26" s="47"/>
      <c r="E26" s="47"/>
      <c r="F26" s="47"/>
    </row>
    <row r="27" spans="1:6" ht="12.75" customHeight="1">
      <c r="A27" s="4" t="s">
        <v>290</v>
      </c>
      <c r="B27" s="46"/>
      <c r="C27" s="48"/>
      <c r="D27" s="47"/>
      <c r="E27" s="199" t="s">
        <v>291</v>
      </c>
      <c r="F27" s="199"/>
    </row>
    <row r="28" spans="1:6" ht="10.5" customHeight="1">
      <c r="A28" s="49" t="s">
        <v>292</v>
      </c>
      <c r="B28" s="46"/>
      <c r="C28" s="16" t="s">
        <v>288</v>
      </c>
      <c r="D28" s="47"/>
      <c r="E28" s="200" t="s">
        <v>289</v>
      </c>
      <c r="F28" s="200"/>
    </row>
    <row r="29" spans="1:6" ht="12.75" customHeight="1">
      <c r="A29" s="49"/>
      <c r="B29" s="46"/>
      <c r="C29" s="47"/>
      <c r="D29" s="47"/>
      <c r="E29" s="47"/>
      <c r="F29" s="47"/>
    </row>
    <row r="30" spans="1:6" ht="22.5" customHeight="1">
      <c r="A30" s="49" t="s">
        <v>293</v>
      </c>
      <c r="B30" s="46"/>
      <c r="C30" s="48"/>
      <c r="D30" s="47"/>
      <c r="E30" s="199" t="s">
        <v>294</v>
      </c>
      <c r="F30" s="199"/>
    </row>
    <row r="31" spans="1:6" ht="9.75" customHeight="1">
      <c r="A31" s="49"/>
      <c r="B31" s="46"/>
      <c r="C31" s="16" t="s">
        <v>288</v>
      </c>
      <c r="D31" s="47"/>
      <c r="E31" s="200" t="s">
        <v>289</v>
      </c>
      <c r="F31" s="200"/>
    </row>
    <row r="32" spans="1:6" ht="12.75" customHeight="1">
      <c r="A32" s="49"/>
      <c r="B32" s="46"/>
      <c r="C32" s="47"/>
      <c r="D32" s="47"/>
      <c r="E32" s="47"/>
      <c r="F32" s="47"/>
    </row>
    <row r="33" spans="1:6" ht="12.75" customHeight="1">
      <c r="A33" s="49"/>
      <c r="B33" s="46"/>
      <c r="C33" s="47"/>
      <c r="D33" s="47"/>
      <c r="E33" s="47"/>
      <c r="F33" s="47"/>
    </row>
    <row r="34" spans="1:6" ht="12.75" customHeight="1">
      <c r="A34" s="45"/>
      <c r="B34" s="46"/>
      <c r="C34" s="47"/>
      <c r="D34" s="47"/>
      <c r="E34" s="47"/>
      <c r="F34" s="47"/>
    </row>
    <row r="35" spans="1:6" ht="12.75" customHeight="1">
      <c r="A35" s="45"/>
      <c r="B35" s="46"/>
      <c r="C35" s="47"/>
      <c r="D35" s="47"/>
      <c r="E35" s="47"/>
      <c r="F35" s="47"/>
    </row>
    <row r="36" spans="1:6" ht="12.75" customHeight="1">
      <c r="A36" s="45"/>
      <c r="B36" s="46"/>
      <c r="C36" s="47"/>
      <c r="D36" s="47"/>
      <c r="E36" s="47"/>
      <c r="F36" s="47"/>
    </row>
    <row r="37" spans="1:6" ht="12.75" customHeight="1">
      <c r="A37" s="45"/>
      <c r="B37" s="46"/>
      <c r="C37" s="47"/>
      <c r="D37" s="47"/>
      <c r="E37" s="47"/>
      <c r="F37" s="47"/>
    </row>
    <row r="38" spans="1:6" ht="22.5" customHeight="1">
      <c r="A38" s="45"/>
      <c r="B38" s="46"/>
      <c r="C38" s="47"/>
      <c r="D38" s="47"/>
      <c r="E38" s="47"/>
      <c r="F38" s="47"/>
    </row>
    <row r="39" spans="1:4" ht="11.25" customHeight="1">
      <c r="A39" s="49"/>
      <c r="B39" s="49"/>
      <c r="C39" s="4"/>
      <c r="D39" s="50"/>
    </row>
    <row r="40" spans="1:4" ht="11.25" customHeight="1">
      <c r="A40" s="49"/>
      <c r="B40" s="49"/>
      <c r="C40" s="4"/>
      <c r="D40" s="50"/>
    </row>
    <row r="41" spans="1:4" ht="11.25" customHeight="1">
      <c r="A41" s="49"/>
      <c r="B41" s="49"/>
      <c r="C41" s="4"/>
      <c r="D41" s="50"/>
    </row>
    <row r="42" spans="1:4" ht="11.25" customHeight="1">
      <c r="A42" s="49"/>
      <c r="B42" s="49"/>
      <c r="C42" s="4"/>
      <c r="D42" s="50"/>
    </row>
    <row r="43" spans="1:4" ht="11.25" customHeight="1">
      <c r="A43" s="49"/>
      <c r="B43" s="49"/>
      <c r="C43" s="4"/>
      <c r="D43" s="50"/>
    </row>
    <row r="44" spans="1:4" ht="11.25" customHeight="1">
      <c r="A44" s="49"/>
      <c r="B44" s="49"/>
      <c r="C44" s="4"/>
      <c r="D44" s="50"/>
    </row>
    <row r="45" spans="1:4" ht="11.25" customHeight="1">
      <c r="A45" s="49"/>
      <c r="B45" s="49"/>
      <c r="C45" s="4"/>
      <c r="D45" s="50"/>
    </row>
    <row r="46" spans="1:4" ht="11.25" customHeight="1">
      <c r="A46" s="49"/>
      <c r="B46" s="49"/>
      <c r="C46" s="4"/>
      <c r="D46" s="50"/>
    </row>
    <row r="47" spans="1:4" ht="11.25" customHeight="1">
      <c r="A47" s="49"/>
      <c r="B47" s="49"/>
      <c r="C47" s="4"/>
      <c r="D47" s="50"/>
    </row>
    <row r="48" spans="1:4" ht="11.25" customHeight="1">
      <c r="A48" s="49"/>
      <c r="B48" s="49"/>
      <c r="C48" s="4"/>
      <c r="D48" s="50"/>
    </row>
    <row r="49" spans="1:4" ht="11.25" customHeight="1">
      <c r="A49" s="49"/>
      <c r="B49" s="49"/>
      <c r="C49" s="4"/>
      <c r="D49" s="50"/>
    </row>
    <row r="50" spans="1:4" ht="11.25" customHeight="1">
      <c r="A50" s="49"/>
      <c r="B50" s="49"/>
      <c r="C50" s="4"/>
      <c r="D50" s="50"/>
    </row>
    <row r="51" spans="1:4" ht="11.25" customHeight="1">
      <c r="A51" s="49"/>
      <c r="B51" s="49"/>
      <c r="C51" s="4"/>
      <c r="D51" s="50"/>
    </row>
    <row r="52" spans="1:4" ht="11.25" customHeight="1">
      <c r="A52" s="49"/>
      <c r="B52" s="49"/>
      <c r="C52" s="4"/>
      <c r="D52" s="50"/>
    </row>
    <row r="53" spans="1:4" ht="11.25" customHeight="1">
      <c r="A53" s="49"/>
      <c r="B53" s="49"/>
      <c r="C53" s="4"/>
      <c r="D53" s="50"/>
    </row>
    <row r="54" spans="1:4" ht="11.25" customHeight="1">
      <c r="A54" s="49"/>
      <c r="B54" s="49"/>
      <c r="C54" s="4"/>
      <c r="D54" s="50"/>
    </row>
    <row r="55" spans="1:4" ht="11.25" customHeight="1">
      <c r="A55" s="49"/>
      <c r="B55" s="49"/>
      <c r="C55" s="4"/>
      <c r="D55" s="50"/>
    </row>
    <row r="56" spans="1:4" ht="11.25" customHeight="1">
      <c r="A56" s="49"/>
      <c r="B56" s="49"/>
      <c r="C56" s="4"/>
      <c r="D56" s="50"/>
    </row>
    <row r="57" spans="1:4" ht="11.25" customHeight="1">
      <c r="A57" s="49"/>
      <c r="B57" s="49"/>
      <c r="C57" s="4"/>
      <c r="D57" s="50"/>
    </row>
    <row r="58" spans="1:4" ht="11.25" customHeight="1">
      <c r="A58" s="49"/>
      <c r="B58" s="49"/>
      <c r="C58" s="4"/>
      <c r="D58" s="50"/>
    </row>
    <row r="59" ht="23.25" customHeight="1">
      <c r="A59" s="49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2023-11-01T12:44:07Z</cp:lastPrinted>
  <dcterms:created xsi:type="dcterms:W3CDTF">2022-07-01T11:30:24Z</dcterms:created>
  <dcterms:modified xsi:type="dcterms:W3CDTF">2023-12-04T07:01:05Z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