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<sst xmlns="http://schemas.openxmlformats.org/spreadsheetml/2006/main" count="387" uniqueCount="292">
  <si>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</si>
  <si>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</si>
  <si>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</si>
  <si>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</si>
  <si>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</si>
  <si>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</si>
  <si>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</si>
  <si>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</si>
  <si>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</si>
  <si>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</si>
  <si>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</si>
  <si>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</si>
  <si>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</si>
  <si>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</si>
  <si>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</si>
  <si>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</si>
  <si>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</si>
  <si>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</si>
  <si>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</si>
  <si>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</si>
  <si>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</si>
  <si>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</si>
  <si>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</si>
  <si>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</si>
  <si>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</si>
  <si>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</si>
  <si>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</si>
  <si>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</si>
  <si>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</si>
  <si>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</si>
  <si>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</si>
  <si>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</si>
  <si>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</si>
  <si>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</si>
  <si>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</si>
  <si>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</si>
  <si>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</si>
  <si>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</si>
  <si>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</si>
  <si>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</si>
  <si>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</si>
  <si>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</si>
  <si>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</si>
  <si>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</si>
  <si>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</si>
  <si>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</si>
  <si>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</si>
  <si>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</si>
  <si>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</si>
  <si>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</si>
  <si>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</si>
  <si>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</si>
  <si>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</si>
  <si>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</si>
  <si>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</si>
  <si>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</si>
  <si>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</si>
  <si>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</si>
  <si>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</si>
  <si>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</si>
  <si>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</si>
  <si>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</si>
  <si>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</si>
  <si>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</si>
  <si>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</si>
  <si>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</si>
  <si>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</si>
  <si>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</si>
  <si>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</si>
  <si>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</si>
  <si>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</si>
  <si>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</si>
  <si>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</si>
  <si>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</si>
  <si>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</si>
  <si>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</si>
  <si>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</si>
  <si>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</si>
  <si>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</si>
  <si>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</si>
  <si>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</si>
  <si>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</si>
  <si>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</si>
  <si>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</si>
  <si>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</si>
  <si>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</si>
  <si>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</si>
  <si>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</si>
  <si>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</si>
  <si>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</si>
  <si>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</si>
  <si>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</si>
  <si>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</si>
  <si>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</si>
  <si>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</si>
  <si>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</si>
  <si>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</si>
  <si>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</si>
  <si>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</si>
  <si>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</si>
  <si>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</si>
  <si>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</si>
  <si>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</si>
  <si>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</si>
  <si>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</si>
  <si>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</si>
  <si>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</si>
  <si>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</si>
  <si>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</si>
  <si>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</si>
  <si>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</si>
  <si>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</si>
  <si>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</si>
  <si>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</si>
  <si>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</si>
  <si>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</si>
  <si>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</si>
  <si>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</si>
  <si>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</si>
  <si>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</si>
  <si>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</si>
  <si>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</si>
  <si>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</si>
  <si>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</si>
  <si>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</si>
  <si>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</si>
  <si>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</si>
  <si>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</si>
  <si>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</si>
  <si>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</si>
  <si>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</si>
  <si>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</si>
  <si>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</si>
  <si>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</si>
  <si>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</si>
  <si>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</si>
  <si>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</si>
  <si>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</si>
  <si>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</si>
  <si>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</si>
  <si>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</si>
  <si>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</si>
  <si>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</si>
  <si>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</si>
  <si>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</si>
  <si>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</si>
  <si>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</si>
  <si>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</si>
  <si>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</si>
  <si>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</si>
  <si>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</si>
  <si>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</si>
  <si>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</si>
  <si>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</si>
  <si>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</si>
  <si>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</si>
  <si>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</si>
  <si>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</si>
  <si>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</si>
  <si>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</si>
  <si>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</si>
  <si>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</si>
  <si>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</si>
  <si>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</si>
  <si>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</si>
  <si>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</si>
  <si>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</si>
  <si>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</si>
  <si>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</si>
  <si>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</si>
  <si>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</si>
  <si>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</si>
  <si>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</si>
  <si>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</si>
  <si>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</si>
  <si>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</si>
  <si>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</si>
  <si>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</si>
  <si>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</si>
  <si>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</si>
  <si>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</si>
  <si>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</si>
  <si>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</si>
  <si>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</si>
  <si>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</si>
  <si>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</si>
  <si>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</si>
  <si>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</si>
  <si>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</si>
  <si>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</si>
  <si>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</si>
  <si>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</si>
  <si>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</si>
  <si>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</si>
  <si>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</si>
  <si>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</si>
  <si>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</si>
  <si>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</si>
  <si>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</si>
  <si>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</si>
  <si>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</si>
  <si>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</si>
  <si>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</si>
  <si>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</si>
  <si>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</si>
  <si>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</si>
  <si>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</si>
  <si>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</si>
  <si>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</si>
  <si>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</si>
  <si>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</si>
  <si>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</si>
  <si>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</si>
  <si>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</si>
  <si>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</si>
  <si>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</si>
  <si>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</si>
  <si>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</si>
  <si>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</si>
  <si>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</si>
  <si>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</si>
  <si>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</si>
  <si>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</si>
  <si>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</si>
  <si>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</si>
  <si>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</si>
  <si>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</si>
  <si>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</si>
  <si>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</si>
  <si>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</si>
  <si>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>-378398,74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</si>
  <si>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</si>
  <si>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</si>
  <si>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</si>
  <si>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</si>
  <si>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</si>
  <si>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</si>
  <si>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</si>
  <si>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</si>
  <si>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</si>
  <si>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</si>
  <si>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</si>
  <si>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</si>
  <si>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</si>
  <si>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</si>
  <si>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 xml:space="preserve">       -9153400,00</t>
  </si>
  <si>
    <t>-8166119,59</t>
  </si>
  <si>
    <t>уменьшение остатков средств</t>
  </si>
  <si>
    <t>720</t>
  </si>
  <si>
    <t xml:space="preserve">               9202460,00</t>
  </si>
  <si>
    <t>7787720,85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</si>
  <si>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</si>
  <si>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</si>
  <si>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</si>
  <si>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</si>
  <si>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</si>
  <si>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</si>
  <si>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</si>
  <si>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</si>
  <si>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</si>
  <si>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</si>
  <si>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</si>
  <si>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</si>
  <si>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</si>
  <si>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</si>
  <si>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</si>
  <si>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</si>
  <si>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</si>
  <si>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</si>
  <si>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</si>
  <si>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</si>
  <si>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</si>
  <si>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</si>
  <si>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</si>
  <si>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</si>
  <si>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</si>
  <si>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</si>
  <si>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</si>
  <si>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</si>
  <si>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</si>
  <si>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</si>
  <si>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</si>
  <si>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</si>
  <si>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</si>
  <si>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</si>
  <si>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>-65800,0</t>
  </si>
  <si>
    <t>937816,47</t>
  </si>
  <si>
    <t>01.01.2020</t>
  </si>
  <si>
    <t xml:space="preserve">                              на  1 января 2020 г.</t>
  </si>
  <si>
    <t xml:space="preserve">951 0409 0700025040 243 </t>
  </si>
  <si>
    <t>182 1 01 02010 01 1000 110</t>
  </si>
  <si>
    <t>182 1 01 02010 01 2100 110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</si>
</sst>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zoomScalePageLayoutView="0" workbookViewId="0" topLeftCell="A1">
      <selection activeCell="F68" sqref="F68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7" t="s">
        <v>0</v>
      </c>
      <c r="B1" s="187"/>
      <c r="C1" s="187"/>
      <c r="D1" s="187"/>
      <c r="E1" s="187"/>
      <c r="F1" s="187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8" t="s">
        <v>288</v>
      </c>
      <c r="B3" s="188"/>
      <c r="C3" s="188"/>
      <c r="D3" s="188"/>
      <c r="E3" s="188"/>
      <c r="F3" s="152" t="s">
        <v>4</v>
      </c>
      <c r="G3" s="153" t="s">
        <v>287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9" t="s">
        <v>12</v>
      </c>
      <c r="B7" s="189"/>
      <c r="C7" s="189"/>
      <c r="D7" s="190" t="s">
        <v>13</v>
      </c>
      <c r="E7" s="190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92" t="s">
        <v>21</v>
      </c>
      <c r="D12" s="192"/>
      <c r="E12" s="19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92"/>
      <c r="D13" s="192"/>
      <c r="E13" s="19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92"/>
      <c r="D14" s="192"/>
      <c r="E14" s="192"/>
      <c r="F14" s="166"/>
      <c r="G14" s="167"/>
    </row>
    <row r="15" spans="1:7" ht="16.5" customHeight="1">
      <c r="A15" s="168">
        <v>1</v>
      </c>
      <c r="B15" s="169">
        <v>2</v>
      </c>
      <c r="C15" s="193">
        <v>3</v>
      </c>
      <c r="D15" s="193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2" t="s">
        <v>33</v>
      </c>
      <c r="D16" s="182"/>
      <c r="E16" s="118">
        <f>E18+E62</f>
        <v>9642800</v>
      </c>
      <c r="F16" s="118">
        <f>F18+F62</f>
        <v>9654497.18</v>
      </c>
      <c r="G16" s="119">
        <f>F16-E16</f>
        <v>11697.179999999702</v>
      </c>
    </row>
    <row r="17" spans="1:7" ht="27" customHeight="1">
      <c r="A17" s="120" t="s">
        <v>34</v>
      </c>
      <c r="B17" s="121"/>
      <c r="C17" s="183"/>
      <c r="D17" s="183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4" t="s">
        <v>36</v>
      </c>
      <c r="D18" s="184"/>
      <c r="E18" s="128">
        <f>E19+E29+E33+E40+E43+E45+E54</f>
        <v>3355100</v>
      </c>
      <c r="F18" s="128">
        <f>F19+F29+F33+F40+F45+F54</f>
        <v>3366802.18</v>
      </c>
      <c r="G18" s="129">
        <f aca="true" t="shared" si="0" ref="G18:G59">F18-E18</f>
        <v>11702.180000000168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4" t="s">
        <v>38</v>
      </c>
      <c r="D19" s="184"/>
      <c r="E19" s="128">
        <f>E20</f>
        <v>244500</v>
      </c>
      <c r="F19" s="128">
        <f>F20</f>
        <v>246821.59</v>
      </c>
      <c r="G19" s="129">
        <f t="shared" si="0"/>
        <v>2321.5899999999965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244500</v>
      </c>
      <c r="F20" s="130">
        <f>F21+F22+F23+F24+F25+F26+F27+F28</f>
        <v>246821.59</v>
      </c>
      <c r="G20" s="129">
        <f t="shared" si="0"/>
        <v>2321.5899999999965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290</v>
      </c>
      <c r="D21" s="179"/>
      <c r="E21" s="130">
        <v>244500</v>
      </c>
      <c r="F21" s="129">
        <v>219282.54</v>
      </c>
      <c r="G21" s="129">
        <f t="shared" si="0"/>
        <v>-25217.459999999992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275</v>
      </c>
      <c r="B22" s="127">
        <v>10</v>
      </c>
      <c r="C22" s="179" t="s">
        <v>291</v>
      </c>
      <c r="D22" s="179"/>
      <c r="E22" s="130">
        <v>0</v>
      </c>
      <c r="F22" s="129">
        <v>3082.08</v>
      </c>
      <c r="G22" s="129">
        <f>F22-E22</f>
        <v>3082.08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5" t="s">
        <v>279</v>
      </c>
      <c r="D23" s="186"/>
      <c r="E23" s="130">
        <v>0</v>
      </c>
      <c r="F23" s="129">
        <v>33.66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276</v>
      </c>
      <c r="D24" s="179"/>
      <c r="E24" s="130">
        <v>0</v>
      </c>
      <c r="F24" s="129">
        <v>3443.4</v>
      </c>
      <c r="G24" s="129">
        <f>F24-E24</f>
        <v>3443.4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284</v>
      </c>
      <c r="B25" s="127">
        <v>10</v>
      </c>
      <c r="C25" s="179" t="s">
        <v>283</v>
      </c>
      <c r="D25" s="179"/>
      <c r="E25" s="130">
        <v>0</v>
      </c>
      <c r="F25" s="129">
        <v>6</v>
      </c>
      <c r="G25" s="129">
        <f>F25-E25</f>
        <v>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277</v>
      </c>
      <c r="D26" s="179"/>
      <c r="E26" s="130">
        <v>0</v>
      </c>
      <c r="F26" s="129">
        <v>19821.12</v>
      </c>
      <c r="G26" s="129">
        <f>F26-E26</f>
        <v>19821.12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273</v>
      </c>
      <c r="B27" s="127">
        <v>10</v>
      </c>
      <c r="C27" s="179" t="s">
        <v>272</v>
      </c>
      <c r="D27" s="179"/>
      <c r="E27" s="130">
        <v>0</v>
      </c>
      <c r="F27" s="129">
        <v>1030.03</v>
      </c>
      <c r="G27" s="129">
        <f t="shared" si="0"/>
        <v>1030.03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282</v>
      </c>
      <c r="B28" s="127">
        <v>10</v>
      </c>
      <c r="C28" s="179" t="s">
        <v>281</v>
      </c>
      <c r="D28" s="179"/>
      <c r="E28" s="130">
        <v>0</v>
      </c>
      <c r="F28" s="129">
        <v>122.76</v>
      </c>
      <c r="G28" s="129">
        <f>F28-E28</f>
        <v>122.76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665500</v>
      </c>
      <c r="F29" s="128">
        <f>F31+F32</f>
        <v>665542.1599999999</v>
      </c>
      <c r="G29" s="129">
        <f t="shared" si="0"/>
        <v>42.15999999991618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665500</v>
      </c>
      <c r="F30" s="129">
        <v>665447.2</v>
      </c>
      <c r="G30" s="129">
        <f t="shared" si="0"/>
        <v>-52.800000000046566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665500</v>
      </c>
      <c r="F31" s="129">
        <v>665447.2</v>
      </c>
      <c r="G31" s="129">
        <f t="shared" si="0"/>
        <v>-52.800000000046566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278</v>
      </c>
      <c r="B32" s="127">
        <v>10</v>
      </c>
      <c r="C32" s="179" t="s">
        <v>274</v>
      </c>
      <c r="D32" s="179"/>
      <c r="E32" s="130">
        <v>0</v>
      </c>
      <c r="F32" s="129">
        <v>94.96</v>
      </c>
      <c r="G32" s="129">
        <f t="shared" si="0"/>
        <v>94.96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2069400</v>
      </c>
      <c r="F33" s="128">
        <f>F34+F35</f>
        <v>2078150.25</v>
      </c>
      <c r="G33" s="129">
        <f t="shared" si="0"/>
        <v>8750.25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76000</v>
      </c>
      <c r="F34" s="131">
        <v>76836.66</v>
      </c>
      <c r="G34" s="129">
        <f t="shared" si="0"/>
        <v>836.6600000000035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1993400</v>
      </c>
      <c r="F35" s="130">
        <f>F36+F37</f>
        <v>2001313.59</v>
      </c>
      <c r="G35" s="129">
        <f t="shared" si="0"/>
        <v>7913.590000000084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575700</v>
      </c>
      <c r="F36" s="131">
        <v>575790.03</v>
      </c>
      <c r="G36" s="129">
        <f t="shared" si="0"/>
        <v>90.03000000002794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1417700</v>
      </c>
      <c r="F37" s="131">
        <v>1425523.56</v>
      </c>
      <c r="G37" s="129">
        <f t="shared" si="0"/>
        <v>7823.560000000056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336300</v>
      </c>
      <c r="F40" s="128">
        <f>F42+F43+F44</f>
        <v>336353.87</v>
      </c>
      <c r="G40" s="129">
        <f t="shared" si="0"/>
        <v>53.86999999999534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258800</v>
      </c>
      <c r="F42" s="129">
        <v>258812.15</v>
      </c>
      <c r="G42" s="129">
        <f t="shared" si="0"/>
        <v>12.14999999999418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262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261</v>
      </c>
      <c r="D44" s="179"/>
      <c r="E44" s="130">
        <v>77500</v>
      </c>
      <c r="F44" s="131">
        <v>77541.72</v>
      </c>
      <c r="G44" s="129">
        <f t="shared" si="0"/>
        <v>41.720000000001164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8400</v>
      </c>
      <c r="F45" s="128">
        <f>F48</f>
        <v>8934.31</v>
      </c>
      <c r="G45" s="129">
        <f t="shared" si="0"/>
        <v>534.3099999999995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8400</v>
      </c>
      <c r="F46" s="131">
        <v>8934.31</v>
      </c>
      <c r="G46" s="129">
        <f t="shared" si="0"/>
        <v>534.3099999999995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8400</v>
      </c>
      <c r="F47" s="129">
        <v>8934.31</v>
      </c>
      <c r="G47" s="129">
        <f t="shared" si="0"/>
        <v>534.3099999999995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8400</v>
      </c>
      <c r="F48" s="129">
        <v>8934.31</v>
      </c>
      <c r="G48" s="129">
        <f t="shared" si="0"/>
        <v>534.3099999999995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31000</v>
      </c>
      <c r="F54" s="135">
        <f>F55+F56+F57</f>
        <v>31000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263</v>
      </c>
      <c r="D55" s="181"/>
      <c r="E55" s="133">
        <v>30000</v>
      </c>
      <c r="F55" s="133">
        <v>30000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91</v>
      </c>
      <c r="D57" s="179"/>
      <c r="E57" s="130">
        <v>1000</v>
      </c>
      <c r="F57" s="129">
        <v>1000</v>
      </c>
      <c r="G57" s="129">
        <f t="shared" si="0"/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92</v>
      </c>
      <c r="B58" s="127">
        <v>10</v>
      </c>
      <c r="C58" s="179" t="s">
        <v>93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94</v>
      </c>
      <c r="B59" s="127">
        <v>10</v>
      </c>
      <c r="C59" s="179" t="s">
        <v>95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96</v>
      </c>
      <c r="B62" s="127">
        <v>10</v>
      </c>
      <c r="C62" s="179" t="s">
        <v>97</v>
      </c>
      <c r="D62" s="179"/>
      <c r="E62" s="136">
        <f>E63+E64+E65+E66+E67+E69</f>
        <v>6287700</v>
      </c>
      <c r="F62" s="136">
        <f>F63+F64+F65+F66+F67+F69</f>
        <v>6287695</v>
      </c>
      <c r="G62" s="129">
        <f>F62-E62</f>
        <v>-5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98</v>
      </c>
      <c r="B63" s="127">
        <v>10</v>
      </c>
      <c r="C63" s="179" t="s">
        <v>264</v>
      </c>
      <c r="D63" s="179"/>
      <c r="E63" s="129">
        <v>4346400</v>
      </c>
      <c r="F63" s="129">
        <v>4346400</v>
      </c>
      <c r="G63" s="129">
        <f>F63-E63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99</v>
      </c>
      <c r="B64" s="127"/>
      <c r="C64" s="179" t="s">
        <v>265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100</v>
      </c>
      <c r="B65" s="127">
        <v>10</v>
      </c>
      <c r="C65" s="179" t="s">
        <v>266</v>
      </c>
      <c r="D65" s="179"/>
      <c r="E65" s="130">
        <v>83300</v>
      </c>
      <c r="F65" s="130">
        <v>83300</v>
      </c>
      <c r="G65" s="129">
        <f aca="true" t="shared" si="1" ref="G65:G70">F65-E65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101</v>
      </c>
      <c r="B66" s="127">
        <v>10</v>
      </c>
      <c r="C66" s="179" t="s">
        <v>267</v>
      </c>
      <c r="D66" s="179"/>
      <c r="E66" s="130">
        <v>200</v>
      </c>
      <c r="F66" s="130">
        <v>200</v>
      </c>
      <c r="G66" s="129" t="s">
        <v>280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102</v>
      </c>
      <c r="B67" s="127">
        <v>10</v>
      </c>
      <c r="C67" s="179" t="s">
        <v>268</v>
      </c>
      <c r="D67" s="179"/>
      <c r="E67" s="129">
        <v>704500</v>
      </c>
      <c r="F67" s="129">
        <v>704495</v>
      </c>
      <c r="G67" s="129">
        <f t="shared" si="1"/>
        <v>-5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103</v>
      </c>
      <c r="B68" s="139"/>
      <c r="C68" s="179" t="s">
        <v>269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270</v>
      </c>
      <c r="D69" s="179"/>
      <c r="E69" s="130">
        <v>1153300</v>
      </c>
      <c r="F69" s="129">
        <v>1153300</v>
      </c>
      <c r="G69" s="129">
        <f t="shared" si="1"/>
        <v>0</v>
      </c>
    </row>
    <row r="70" spans="1:7" ht="15" customHeight="1">
      <c r="A70" s="142"/>
      <c r="B70" s="143"/>
      <c r="C70" s="179" t="s">
        <v>271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20:D20"/>
    <mergeCell ref="A1:F1"/>
    <mergeCell ref="A3:E3"/>
    <mergeCell ref="A7:C7"/>
    <mergeCell ref="D7:E7"/>
    <mergeCell ref="A10:G10"/>
    <mergeCell ref="C12:D14"/>
    <mergeCell ref="E12:E14"/>
    <mergeCell ref="C15:D15"/>
    <mergeCell ref="C21:D21"/>
    <mergeCell ref="C22:D22"/>
    <mergeCell ref="C27:D27"/>
    <mergeCell ref="C16:D16"/>
    <mergeCell ref="C17:D17"/>
    <mergeCell ref="C18:D18"/>
    <mergeCell ref="C19:D19"/>
    <mergeCell ref="C24:D24"/>
    <mergeCell ref="C26:D26"/>
    <mergeCell ref="C23:D23"/>
    <mergeCell ref="C57:D57"/>
    <mergeCell ref="C34:D34"/>
    <mergeCell ref="C35:D35"/>
    <mergeCell ref="C36:D36"/>
    <mergeCell ref="C29:D29"/>
    <mergeCell ref="C30:D30"/>
    <mergeCell ref="C31:D31"/>
    <mergeCell ref="C32:D32"/>
    <mergeCell ref="C49:D49"/>
    <mergeCell ref="C50:D50"/>
    <mergeCell ref="C51:D51"/>
    <mergeCell ref="C58:D58"/>
    <mergeCell ref="C41:D41"/>
    <mergeCell ref="C42:D42"/>
    <mergeCell ref="C44:D44"/>
    <mergeCell ref="C45:D45"/>
    <mergeCell ref="C43:D43"/>
    <mergeCell ref="C56:D56"/>
    <mergeCell ref="C37:D37"/>
    <mergeCell ref="C38:D38"/>
    <mergeCell ref="C39:D39"/>
    <mergeCell ref="C40:D40"/>
    <mergeCell ref="C33:D33"/>
    <mergeCell ref="C63:D63"/>
    <mergeCell ref="C46:D46"/>
    <mergeCell ref="C55:D55"/>
    <mergeCell ref="C47:D47"/>
    <mergeCell ref="C48:D48"/>
    <mergeCell ref="C59:D59"/>
    <mergeCell ref="C64:D64"/>
    <mergeCell ref="C60:D60"/>
    <mergeCell ref="C61:D61"/>
    <mergeCell ref="C62:D62"/>
    <mergeCell ref="C25:D25"/>
    <mergeCell ref="C28:D28"/>
    <mergeCell ref="C53:D53"/>
    <mergeCell ref="C54:D54"/>
    <mergeCell ref="C52:D52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1">
      <selection activeCell="F89" sqref="F8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104</v>
      </c>
      <c r="F1" s="194"/>
    </row>
    <row r="2" spans="1:6" ht="12.75" customHeight="1">
      <c r="A2" s="191" t="s">
        <v>105</v>
      </c>
      <c r="B2" s="191"/>
      <c r="C2" s="191"/>
      <c r="D2" s="191"/>
      <c r="E2" s="191"/>
      <c r="F2" s="191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106</v>
      </c>
      <c r="D4" s="195" t="s">
        <v>107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108</v>
      </c>
      <c r="F7" s="18"/>
    </row>
    <row r="8" spans="1:6" ht="15" customHeight="1">
      <c r="A8" s="19" t="s">
        <v>109</v>
      </c>
      <c r="B8" s="20" t="s">
        <v>110</v>
      </c>
      <c r="C8" s="41" t="s">
        <v>33</v>
      </c>
      <c r="D8" s="42">
        <f>D17+D19+D25+D28+D40+D46+D51+D59+D71+D79+D82+D85+D89+D95</f>
        <v>9683190</v>
      </c>
      <c r="E8" s="42">
        <f>E17+E19+E25+E28+E40+E46+E51+E59+E71+E79+E82+E85+E89+E95</f>
        <v>9682125.68</v>
      </c>
      <c r="F8" s="23">
        <f>D8-E8</f>
        <v>1064.320000000298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111</v>
      </c>
      <c r="B10" s="47"/>
      <c r="C10" s="48" t="s">
        <v>112</v>
      </c>
      <c r="D10" s="44"/>
      <c r="E10" s="45"/>
      <c r="F10" s="49"/>
    </row>
    <row r="11" spans="1:23" ht="22.5">
      <c r="A11" s="28" t="s">
        <v>113</v>
      </c>
      <c r="B11" s="29">
        <v>200</v>
      </c>
      <c r="C11" s="50" t="s">
        <v>114</v>
      </c>
      <c r="D11" s="114">
        <f>D12+D13+D14</f>
        <v>3226500</v>
      </c>
      <c r="E11" s="113">
        <f>E12+E13+E14</f>
        <v>3226185.3200000003</v>
      </c>
      <c r="F11" s="51">
        <f>D11-E11</f>
        <v>314.679999999702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113</v>
      </c>
      <c r="B12" s="29">
        <v>200</v>
      </c>
      <c r="C12" s="50" t="s">
        <v>115</v>
      </c>
      <c r="D12" s="30">
        <v>2214300</v>
      </c>
      <c r="E12" s="31">
        <v>2214245.17</v>
      </c>
      <c r="F12" s="51">
        <f aca="true" t="shared" si="0" ref="F12:F19">D12-E12</f>
        <v>54.830000000074506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116</v>
      </c>
      <c r="B13" s="29">
        <v>200</v>
      </c>
      <c r="C13" s="50" t="s">
        <v>117</v>
      </c>
      <c r="D13" s="30">
        <v>233400</v>
      </c>
      <c r="E13" s="31">
        <v>233356.37</v>
      </c>
      <c r="F13" s="51">
        <f t="shared" si="0"/>
        <v>43.63000000000466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118</v>
      </c>
      <c r="B14" s="29"/>
      <c r="C14" s="50" t="s">
        <v>119</v>
      </c>
      <c r="D14" s="30">
        <v>778800</v>
      </c>
      <c r="E14" s="31">
        <v>778583.78</v>
      </c>
      <c r="F14" s="51">
        <f t="shared" si="0"/>
        <v>216.21999999997206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120</v>
      </c>
      <c r="B15" s="29">
        <v>200</v>
      </c>
      <c r="C15" s="50" t="s">
        <v>121</v>
      </c>
      <c r="D15" s="30">
        <v>487100</v>
      </c>
      <c r="E15" s="31">
        <v>487092.19</v>
      </c>
      <c r="F15" s="51">
        <f t="shared" si="0"/>
        <v>7.809999999997672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120</v>
      </c>
      <c r="B16" s="29"/>
      <c r="C16" s="50" t="s">
        <v>122</v>
      </c>
      <c r="D16" s="30">
        <v>487100</v>
      </c>
      <c r="E16" s="31">
        <v>487092.19</v>
      </c>
      <c r="F16" s="51">
        <f t="shared" si="0"/>
        <v>7.809999999997672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123</v>
      </c>
      <c r="B17" s="53"/>
      <c r="C17" s="54" t="s">
        <v>124</v>
      </c>
      <c r="D17" s="42">
        <f>D11+D15</f>
        <v>3713600</v>
      </c>
      <c r="E17" s="55">
        <f>E11+E15</f>
        <v>3713277.5100000002</v>
      </c>
      <c r="F17" s="51">
        <f t="shared" si="0"/>
        <v>322.48999999975786</v>
      </c>
    </row>
    <row r="18" spans="1:6" ht="36.75" customHeight="1">
      <c r="A18" s="28" t="s">
        <v>120</v>
      </c>
      <c r="B18" s="56"/>
      <c r="C18" s="50" t="s">
        <v>125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123</v>
      </c>
      <c r="B19" s="53"/>
      <c r="C19" s="59" t="s">
        <v>126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127</v>
      </c>
      <c r="B21" s="56"/>
      <c r="C21" s="26" t="s">
        <v>128</v>
      </c>
      <c r="D21" s="21" t="s">
        <v>129</v>
      </c>
      <c r="E21" s="22"/>
      <c r="F21" s="51"/>
    </row>
    <row r="22" spans="1:6" ht="15" customHeight="1" hidden="1">
      <c r="A22" s="46" t="s">
        <v>123</v>
      </c>
      <c r="B22" s="53"/>
      <c r="C22" s="54" t="s">
        <v>128</v>
      </c>
      <c r="D22" s="42" t="s">
        <v>129</v>
      </c>
      <c r="E22" s="55"/>
      <c r="F22" s="51"/>
    </row>
    <row r="23" spans="1:6" ht="48.75" customHeight="1">
      <c r="A23" s="46" t="s">
        <v>130</v>
      </c>
      <c r="B23" s="53"/>
      <c r="C23" s="54" t="s">
        <v>131</v>
      </c>
      <c r="D23" s="42"/>
      <c r="E23" s="55"/>
      <c r="F23" s="51"/>
    </row>
    <row r="24" spans="1:6" ht="22.5" customHeight="1">
      <c r="A24" s="46" t="s">
        <v>132</v>
      </c>
      <c r="B24" s="53"/>
      <c r="C24" s="26" t="s">
        <v>133</v>
      </c>
      <c r="D24" s="21">
        <v>3690</v>
      </c>
      <c r="E24" s="22">
        <v>3690</v>
      </c>
      <c r="F24" s="51">
        <f>D24-E24</f>
        <v>0</v>
      </c>
    </row>
    <row r="25" spans="1:6" ht="15" customHeight="1">
      <c r="A25" s="46" t="s">
        <v>134</v>
      </c>
      <c r="B25" s="53"/>
      <c r="C25" s="26" t="s">
        <v>135</v>
      </c>
      <c r="D25" s="42">
        <f>D24</f>
        <v>3690</v>
      </c>
      <c r="E25" s="55">
        <f>E24</f>
        <v>3690</v>
      </c>
      <c r="F25" s="51">
        <f>D25-E25</f>
        <v>0</v>
      </c>
    </row>
    <row r="26" spans="1:6" ht="15" customHeight="1">
      <c r="A26" s="46" t="s">
        <v>136</v>
      </c>
      <c r="B26" s="53"/>
      <c r="C26" s="54" t="s">
        <v>137</v>
      </c>
      <c r="D26" s="42"/>
      <c r="E26" s="55"/>
      <c r="F26" s="51"/>
    </row>
    <row r="27" spans="1:6" ht="15" customHeight="1">
      <c r="A27" s="46" t="s">
        <v>136</v>
      </c>
      <c r="B27" s="53"/>
      <c r="C27" s="26" t="s">
        <v>260</v>
      </c>
      <c r="D27" s="21">
        <v>0</v>
      </c>
      <c r="E27" s="112">
        <v>0</v>
      </c>
      <c r="F27" s="51">
        <v>0</v>
      </c>
    </row>
    <row r="28" spans="1:6" ht="15" customHeight="1">
      <c r="A28" s="46" t="s">
        <v>123</v>
      </c>
      <c r="B28" s="53"/>
      <c r="C28" s="26" t="s">
        <v>260</v>
      </c>
      <c r="D28" s="42">
        <f>D27</f>
        <v>0</v>
      </c>
      <c r="E28" s="55">
        <v>0</v>
      </c>
      <c r="F28" s="51">
        <v>0</v>
      </c>
    </row>
    <row r="29" spans="1:6" ht="39.75" customHeight="1">
      <c r="A29" s="46" t="s">
        <v>138</v>
      </c>
      <c r="B29" s="53"/>
      <c r="C29" s="54" t="s">
        <v>139</v>
      </c>
      <c r="D29" s="42"/>
      <c r="E29" s="55"/>
      <c r="F29" s="51"/>
    </row>
    <row r="30" spans="1:6" ht="38.25" customHeight="1">
      <c r="A30" s="35" t="s">
        <v>140</v>
      </c>
      <c r="B30" s="61"/>
      <c r="C30" s="62" t="s">
        <v>141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120</v>
      </c>
      <c r="B31" s="35"/>
      <c r="C31" s="63" t="s">
        <v>142</v>
      </c>
      <c r="D31" s="21">
        <v>0</v>
      </c>
      <c r="E31" s="22">
        <v>0</v>
      </c>
      <c r="F31" s="51">
        <f aca="true" t="shared" si="1" ref="F31:F40">D31-E31</f>
        <v>0</v>
      </c>
    </row>
    <row r="32" spans="1:6" ht="38.25" customHeight="1">
      <c r="A32" s="33" t="s">
        <v>120</v>
      </c>
      <c r="B32" s="35"/>
      <c r="C32" s="63" t="s">
        <v>143</v>
      </c>
      <c r="D32" s="21">
        <v>0</v>
      </c>
      <c r="E32" s="22">
        <v>0</v>
      </c>
      <c r="F32" s="51">
        <f t="shared" si="1"/>
        <v>0</v>
      </c>
    </row>
    <row r="33" spans="1:6" ht="38.25" customHeight="1">
      <c r="A33" s="33" t="s">
        <v>120</v>
      </c>
      <c r="B33" s="35"/>
      <c r="C33" s="63" t="s">
        <v>144</v>
      </c>
      <c r="D33" s="21">
        <v>0</v>
      </c>
      <c r="E33" s="22">
        <v>0</v>
      </c>
      <c r="F33" s="51">
        <f t="shared" si="1"/>
        <v>0</v>
      </c>
    </row>
    <row r="34" spans="1:6" ht="38.25" customHeight="1">
      <c r="A34" s="33" t="s">
        <v>120</v>
      </c>
      <c r="B34" s="35"/>
      <c r="C34" s="63" t="s">
        <v>145</v>
      </c>
      <c r="D34" s="21">
        <v>0</v>
      </c>
      <c r="E34" s="22">
        <v>0</v>
      </c>
      <c r="F34" s="51">
        <f t="shared" si="1"/>
        <v>0</v>
      </c>
    </row>
    <row r="35" spans="1:6" ht="33.75" customHeight="1">
      <c r="A35" s="33" t="s">
        <v>120</v>
      </c>
      <c r="B35" s="35"/>
      <c r="C35" s="63" t="s">
        <v>146</v>
      </c>
      <c r="D35" s="21">
        <v>117100</v>
      </c>
      <c r="E35" s="22">
        <v>117028.48</v>
      </c>
      <c r="F35" s="51">
        <f t="shared" si="1"/>
        <v>71.52000000000407</v>
      </c>
    </row>
    <row r="36" spans="1:6" ht="32.25" customHeight="1">
      <c r="A36" s="64" t="s">
        <v>147</v>
      </c>
      <c r="B36" s="65"/>
      <c r="C36" s="26" t="s">
        <v>148</v>
      </c>
      <c r="D36" s="21">
        <v>112900</v>
      </c>
      <c r="E36" s="22">
        <v>112824</v>
      </c>
      <c r="F36" s="51">
        <f t="shared" si="1"/>
        <v>76</v>
      </c>
    </row>
    <row r="37" spans="1:6" ht="15" customHeight="1">
      <c r="A37" s="33" t="s">
        <v>149</v>
      </c>
      <c r="B37" s="66"/>
      <c r="C37" s="26" t="s">
        <v>150</v>
      </c>
      <c r="D37" s="21">
        <v>2200</v>
      </c>
      <c r="E37" s="22">
        <v>2191</v>
      </c>
      <c r="F37" s="51">
        <f t="shared" si="1"/>
        <v>9</v>
      </c>
    </row>
    <row r="38" spans="1:6" ht="15" customHeight="1">
      <c r="A38" s="33" t="s">
        <v>140</v>
      </c>
      <c r="B38" s="66"/>
      <c r="C38" s="26" t="s">
        <v>151</v>
      </c>
      <c r="D38" s="21">
        <v>40500</v>
      </c>
      <c r="E38" s="22">
        <v>40468</v>
      </c>
      <c r="F38" s="51">
        <f t="shared" si="1"/>
        <v>32</v>
      </c>
    </row>
    <row r="39" spans="1:6" ht="33.75">
      <c r="A39" s="33" t="s">
        <v>120</v>
      </c>
      <c r="B39" s="66"/>
      <c r="C39" s="26" t="s">
        <v>152</v>
      </c>
      <c r="D39" s="21">
        <v>10000</v>
      </c>
      <c r="E39" s="22">
        <v>10000</v>
      </c>
      <c r="F39" s="51">
        <f t="shared" si="1"/>
        <v>0</v>
      </c>
    </row>
    <row r="40" spans="1:6" ht="15" customHeight="1">
      <c r="A40" s="52" t="s">
        <v>123</v>
      </c>
      <c r="B40" s="53"/>
      <c r="C40" s="54" t="s">
        <v>153</v>
      </c>
      <c r="D40" s="42">
        <f>D30+D31+D32+D33+D34+D35+D36+D37+D38+D39</f>
        <v>302700</v>
      </c>
      <c r="E40" s="42">
        <f>E30+E31+E32+E33+E34+E35+E36+E37+E38+E39</f>
        <v>302511.48</v>
      </c>
      <c r="F40" s="51">
        <f t="shared" si="1"/>
        <v>188.52000000001863</v>
      </c>
    </row>
    <row r="41" spans="1:6" ht="15" customHeight="1">
      <c r="A41" s="67" t="s">
        <v>154</v>
      </c>
      <c r="B41" s="53"/>
      <c r="C41" s="54" t="s">
        <v>155</v>
      </c>
      <c r="D41" s="42"/>
      <c r="E41" s="55"/>
      <c r="F41" s="51"/>
    </row>
    <row r="42" spans="1:6" ht="24.75" customHeight="1">
      <c r="A42" s="28" t="s">
        <v>113</v>
      </c>
      <c r="B42" s="56"/>
      <c r="C42" s="26" t="s">
        <v>156</v>
      </c>
      <c r="D42" s="21">
        <v>0</v>
      </c>
      <c r="E42" s="22">
        <v>0</v>
      </c>
      <c r="F42" s="51">
        <f>D42-E42</f>
        <v>0</v>
      </c>
    </row>
    <row r="43" spans="1:6" ht="29.25" customHeight="1">
      <c r="A43" s="28" t="s">
        <v>113</v>
      </c>
      <c r="B43" s="68"/>
      <c r="C43" s="26" t="s">
        <v>157</v>
      </c>
      <c r="D43" s="21">
        <v>59833.45</v>
      </c>
      <c r="E43" s="22">
        <v>59833.45</v>
      </c>
      <c r="F43" s="51">
        <f>D43-E43</f>
        <v>0</v>
      </c>
    </row>
    <row r="44" spans="1:6" ht="29.25" customHeight="1">
      <c r="A44" s="28" t="s">
        <v>118</v>
      </c>
      <c r="B44" s="68"/>
      <c r="C44" s="26" t="s">
        <v>158</v>
      </c>
      <c r="D44" s="21">
        <v>18096.75</v>
      </c>
      <c r="E44" s="22">
        <v>18096.75</v>
      </c>
      <c r="F44" s="51">
        <f>D44-E44</f>
        <v>0</v>
      </c>
    </row>
    <row r="45" spans="1:6" ht="29.25" customHeight="1">
      <c r="A45" s="33" t="s">
        <v>159</v>
      </c>
      <c r="B45" s="68"/>
      <c r="C45" s="26" t="s">
        <v>160</v>
      </c>
      <c r="D45" s="21">
        <v>5369.8</v>
      </c>
      <c r="E45" s="22">
        <v>5369.8</v>
      </c>
      <c r="F45" s="51">
        <f>D45-E45</f>
        <v>0</v>
      </c>
    </row>
    <row r="46" spans="1:6" ht="15" customHeight="1">
      <c r="A46" s="69" t="s">
        <v>123</v>
      </c>
      <c r="B46" s="70"/>
      <c r="C46" s="54" t="s">
        <v>161</v>
      </c>
      <c r="D46" s="42">
        <f>D42+D45+D43+D44</f>
        <v>83300</v>
      </c>
      <c r="E46" s="55">
        <f>E43+E44+E45</f>
        <v>83300</v>
      </c>
      <c r="F46" s="51">
        <f>D46-E46</f>
        <v>0</v>
      </c>
    </row>
    <row r="47" spans="1:6" ht="25.5" customHeight="1" hidden="1">
      <c r="A47" s="28"/>
      <c r="B47" s="68"/>
      <c r="C47" s="26"/>
      <c r="D47" s="21" t="s">
        <v>162</v>
      </c>
      <c r="E47" s="22"/>
      <c r="F47" s="51"/>
    </row>
    <row r="48" spans="1:6" ht="25.5" customHeight="1" hidden="1">
      <c r="A48" s="28" t="s">
        <v>163</v>
      </c>
      <c r="B48" s="68"/>
      <c r="C48" s="26" t="s">
        <v>164</v>
      </c>
      <c r="D48" s="21">
        <v>19200</v>
      </c>
      <c r="E48" s="22"/>
      <c r="F48" s="51"/>
    </row>
    <row r="49" spans="1:6" ht="25.5" customHeight="1">
      <c r="A49" s="46" t="s">
        <v>165</v>
      </c>
      <c r="B49" s="68"/>
      <c r="C49" s="26" t="s">
        <v>166</v>
      </c>
      <c r="D49" s="21"/>
      <c r="E49" s="22"/>
      <c r="F49" s="51"/>
    </row>
    <row r="50" spans="1:6" ht="36.75" customHeight="1">
      <c r="A50" s="28" t="s">
        <v>120</v>
      </c>
      <c r="B50" s="68"/>
      <c r="C50" s="26" t="s">
        <v>167</v>
      </c>
      <c r="D50" s="21">
        <v>50000</v>
      </c>
      <c r="E50" s="22">
        <v>50000</v>
      </c>
      <c r="F50" s="51">
        <f>D50-E50</f>
        <v>0</v>
      </c>
    </row>
    <row r="51" spans="1:6" ht="25.5" customHeight="1">
      <c r="A51" s="52" t="s">
        <v>123</v>
      </c>
      <c r="B51" s="53"/>
      <c r="C51" s="54" t="s">
        <v>168</v>
      </c>
      <c r="D51" s="42">
        <f>D50</f>
        <v>50000</v>
      </c>
      <c r="E51" s="55">
        <v>50000</v>
      </c>
      <c r="F51" s="51">
        <f>D51-E51</f>
        <v>0</v>
      </c>
    </row>
    <row r="52" spans="1:6" ht="42.75" customHeight="1">
      <c r="A52" s="67" t="s">
        <v>169</v>
      </c>
      <c r="B52" s="53"/>
      <c r="C52" s="54" t="s">
        <v>170</v>
      </c>
      <c r="D52" s="42"/>
      <c r="E52" s="55"/>
      <c r="F52" s="51"/>
    </row>
    <row r="53" spans="1:6" ht="36" customHeight="1">
      <c r="A53" s="28" t="s">
        <v>120</v>
      </c>
      <c r="B53" s="56"/>
      <c r="C53" s="26" t="s">
        <v>289</v>
      </c>
      <c r="D53" s="21">
        <v>65000</v>
      </c>
      <c r="E53" s="22">
        <v>65000</v>
      </c>
      <c r="F53" s="51">
        <v>0</v>
      </c>
    </row>
    <row r="54" spans="1:6" ht="39.75" customHeight="1">
      <c r="A54" s="28" t="s">
        <v>120</v>
      </c>
      <c r="B54" s="56"/>
      <c r="C54" s="26" t="s">
        <v>171</v>
      </c>
      <c r="D54" s="21">
        <v>639500</v>
      </c>
      <c r="E54" s="22">
        <v>639495</v>
      </c>
      <c r="F54" s="51">
        <f>D54-E54</f>
        <v>5</v>
      </c>
    </row>
    <row r="55" spans="1:6" ht="34.5" customHeight="1">
      <c r="A55" s="28" t="s">
        <v>120</v>
      </c>
      <c r="B55" s="56"/>
      <c r="C55" s="26" t="s">
        <v>172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120</v>
      </c>
      <c r="B56" s="56"/>
      <c r="C56" s="26" t="s">
        <v>173</v>
      </c>
      <c r="D56" s="21">
        <v>203300</v>
      </c>
      <c r="E56" s="22">
        <v>203300</v>
      </c>
      <c r="F56" s="51">
        <f>D56-E56</f>
        <v>0</v>
      </c>
    </row>
    <row r="57" spans="1:6" ht="37.5" customHeight="1">
      <c r="A57" s="46" t="s">
        <v>174</v>
      </c>
      <c r="B57" s="53"/>
      <c r="C57" s="54" t="s">
        <v>175</v>
      </c>
      <c r="D57" s="21"/>
      <c r="E57" s="22"/>
      <c r="F57" s="51"/>
    </row>
    <row r="58" spans="1:6" ht="37.5" customHeight="1">
      <c r="A58" s="28" t="s">
        <v>120</v>
      </c>
      <c r="B58" s="56"/>
      <c r="C58" s="26" t="s">
        <v>176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123</v>
      </c>
      <c r="B59" s="53"/>
      <c r="C59" s="54" t="s">
        <v>177</v>
      </c>
      <c r="D59" s="42">
        <f>D53+D54+D56</f>
        <v>907800</v>
      </c>
      <c r="E59" s="42">
        <f>E53+E54+E56</f>
        <v>907795</v>
      </c>
      <c r="F59" s="51">
        <f>D59-E59</f>
        <v>5</v>
      </c>
    </row>
    <row r="60" spans="1:6" ht="24" customHeight="1" hidden="1">
      <c r="A60" s="28" t="s">
        <v>178</v>
      </c>
      <c r="B60" s="56"/>
      <c r="C60" s="26" t="s">
        <v>179</v>
      </c>
      <c r="D60" s="21">
        <v>10000</v>
      </c>
      <c r="E60" s="22"/>
      <c r="F60" s="51"/>
    </row>
    <row r="61" spans="1:6" ht="15" customHeight="1" hidden="1">
      <c r="A61" s="71" t="s">
        <v>123</v>
      </c>
      <c r="B61" s="72"/>
      <c r="C61" s="73" t="s">
        <v>180</v>
      </c>
      <c r="D61" s="74">
        <v>10000</v>
      </c>
      <c r="E61" s="74"/>
      <c r="F61" s="51"/>
    </row>
    <row r="62" spans="1:6" ht="15" customHeight="1">
      <c r="A62" s="46" t="s">
        <v>181</v>
      </c>
      <c r="B62" s="72"/>
      <c r="C62" s="73" t="s">
        <v>182</v>
      </c>
      <c r="D62" s="74"/>
      <c r="E62" s="74"/>
      <c r="F62" s="51"/>
    </row>
    <row r="63" spans="1:6" ht="15" customHeight="1">
      <c r="A63" s="46"/>
      <c r="B63" s="72"/>
      <c r="C63" s="63" t="s">
        <v>183</v>
      </c>
      <c r="D63" s="57">
        <v>0</v>
      </c>
      <c r="E63" s="57">
        <v>0</v>
      </c>
      <c r="F63" s="51"/>
    </row>
    <row r="64" spans="1:6" ht="32.25" customHeight="1">
      <c r="A64" s="28" t="s">
        <v>120</v>
      </c>
      <c r="B64" s="72"/>
      <c r="C64" s="63" t="s">
        <v>184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140</v>
      </c>
      <c r="B65" s="72"/>
      <c r="C65" s="63" t="s">
        <v>185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186</v>
      </c>
      <c r="B67" s="72"/>
      <c r="C67" s="63" t="s">
        <v>187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186</v>
      </c>
      <c r="B68" s="72"/>
      <c r="C68" s="63" t="s">
        <v>188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186</v>
      </c>
      <c r="B69" s="72"/>
      <c r="C69" s="63" t="s">
        <v>189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186</v>
      </c>
      <c r="B70" s="72"/>
      <c r="C70" s="63" t="s">
        <v>189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190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191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192</v>
      </c>
      <c r="D73" s="57">
        <v>8000</v>
      </c>
      <c r="E73" s="57"/>
      <c r="F73" s="51"/>
    </row>
    <row r="74" spans="1:6" ht="15" customHeight="1">
      <c r="A74" s="46" t="s">
        <v>193</v>
      </c>
      <c r="B74" s="35"/>
      <c r="C74" s="73" t="s">
        <v>194</v>
      </c>
      <c r="D74" s="57"/>
      <c r="E74" s="57"/>
      <c r="F74" s="51"/>
    </row>
    <row r="75" spans="1:6" ht="30.75" customHeight="1">
      <c r="A75" s="28" t="s">
        <v>120</v>
      </c>
      <c r="B75" s="35"/>
      <c r="C75" s="63" t="s">
        <v>195</v>
      </c>
      <c r="D75" s="57">
        <v>261400</v>
      </c>
      <c r="E75" s="57">
        <v>260897.76</v>
      </c>
      <c r="F75" s="51">
        <f>D75-E75</f>
        <v>502.2399999999907</v>
      </c>
    </row>
    <row r="76" spans="1:6" ht="36.75" customHeight="1">
      <c r="A76" s="28" t="s">
        <v>120</v>
      </c>
      <c r="B76" s="35"/>
      <c r="C76" s="63" t="s">
        <v>196</v>
      </c>
      <c r="D76" s="57">
        <v>277900</v>
      </c>
      <c r="E76" s="57">
        <v>277891.72</v>
      </c>
      <c r="F76" s="51">
        <f aca="true" t="shared" si="2" ref="F76:F95">D76-E76</f>
        <v>8.28000000002794</v>
      </c>
    </row>
    <row r="77" spans="1:6" ht="21" customHeight="1" hidden="1">
      <c r="A77" s="28" t="s">
        <v>197</v>
      </c>
      <c r="B77" s="72"/>
      <c r="C77" s="63" t="s">
        <v>198</v>
      </c>
      <c r="D77" s="57">
        <v>10000</v>
      </c>
      <c r="E77" s="74"/>
      <c r="F77" s="51">
        <f t="shared" si="2"/>
        <v>10000</v>
      </c>
    </row>
    <row r="78" spans="1:6" ht="41.25" customHeight="1">
      <c r="A78" s="28" t="s">
        <v>120</v>
      </c>
      <c r="B78" s="72"/>
      <c r="C78" s="63" t="s">
        <v>199</v>
      </c>
      <c r="D78" s="57">
        <v>0</v>
      </c>
      <c r="E78" s="76">
        <v>0</v>
      </c>
      <c r="F78" s="51">
        <f t="shared" si="2"/>
        <v>0</v>
      </c>
    </row>
    <row r="79" spans="1:6" ht="15" customHeight="1">
      <c r="A79" s="71" t="s">
        <v>123</v>
      </c>
      <c r="B79" s="72"/>
      <c r="C79" s="73" t="s">
        <v>200</v>
      </c>
      <c r="D79" s="74">
        <f>D75+D76+D78</f>
        <v>539300</v>
      </c>
      <c r="E79" s="74">
        <f>E75+E76</f>
        <v>538789.48</v>
      </c>
      <c r="F79" s="51">
        <f t="shared" si="2"/>
        <v>510.5200000000186</v>
      </c>
    </row>
    <row r="80" spans="1:6" ht="15" customHeight="1">
      <c r="A80" s="46" t="s">
        <v>201</v>
      </c>
      <c r="B80" s="72"/>
      <c r="C80" s="73" t="s">
        <v>202</v>
      </c>
      <c r="D80" s="74"/>
      <c r="E80" s="74"/>
      <c r="F80" s="51"/>
    </row>
    <row r="81" spans="1:6" ht="33.75">
      <c r="A81" s="28" t="s">
        <v>120</v>
      </c>
      <c r="B81" s="72"/>
      <c r="C81" s="75" t="s">
        <v>203</v>
      </c>
      <c r="D81" s="76">
        <v>7000</v>
      </c>
      <c r="E81" s="76">
        <v>7000</v>
      </c>
      <c r="F81" s="51">
        <f t="shared" si="2"/>
        <v>0</v>
      </c>
    </row>
    <row r="82" spans="1:6" ht="15" customHeight="1">
      <c r="A82" s="71" t="s">
        <v>123</v>
      </c>
      <c r="B82" s="72"/>
      <c r="C82" s="77" t="s">
        <v>204</v>
      </c>
      <c r="D82" s="74">
        <f>D81</f>
        <v>7000</v>
      </c>
      <c r="E82" s="74">
        <v>7000</v>
      </c>
      <c r="F82" s="51">
        <f t="shared" si="2"/>
        <v>0</v>
      </c>
    </row>
    <row r="83" spans="1:6" ht="15" customHeight="1">
      <c r="A83" s="46" t="s">
        <v>205</v>
      </c>
      <c r="B83" s="72"/>
      <c r="C83" s="73" t="s">
        <v>206</v>
      </c>
      <c r="D83" s="74"/>
      <c r="E83" s="74"/>
      <c r="F83" s="51"/>
    </row>
    <row r="84" spans="1:6" ht="33.75">
      <c r="A84" s="28" t="s">
        <v>207</v>
      </c>
      <c r="B84" s="72"/>
      <c r="C84" s="75" t="s">
        <v>208</v>
      </c>
      <c r="D84" s="76">
        <v>97300</v>
      </c>
      <c r="E84" s="76">
        <v>97262.21</v>
      </c>
      <c r="F84" s="51">
        <f t="shared" si="2"/>
        <v>37.7899999999936</v>
      </c>
    </row>
    <row r="85" spans="1:6" ht="15" customHeight="1">
      <c r="A85" s="71" t="s">
        <v>123</v>
      </c>
      <c r="B85" s="72"/>
      <c r="C85" s="77" t="s">
        <v>209</v>
      </c>
      <c r="D85" s="78">
        <f>D84</f>
        <v>97300</v>
      </c>
      <c r="E85" s="74">
        <f>E84</f>
        <v>97262.21</v>
      </c>
      <c r="F85" s="51">
        <f t="shared" si="2"/>
        <v>37.7899999999936</v>
      </c>
    </row>
    <row r="86" spans="1:6" ht="15" customHeight="1">
      <c r="A86" s="46" t="s">
        <v>210</v>
      </c>
      <c r="B86" s="72"/>
      <c r="C86" s="73" t="s">
        <v>211</v>
      </c>
      <c r="D86" s="74"/>
      <c r="E86" s="74"/>
      <c r="F86" s="51"/>
    </row>
    <row r="87" spans="1:6" ht="33.75">
      <c r="A87" s="28" t="s">
        <v>120</v>
      </c>
      <c r="B87" s="35"/>
      <c r="C87" s="63" t="s">
        <v>212</v>
      </c>
      <c r="D87" s="57">
        <v>0</v>
      </c>
      <c r="E87" s="57">
        <v>0</v>
      </c>
      <c r="F87" s="51">
        <f t="shared" si="2"/>
        <v>0</v>
      </c>
    </row>
    <row r="88" spans="1:6" ht="14.25" hidden="1">
      <c r="A88" s="28" t="s">
        <v>127</v>
      </c>
      <c r="B88" s="35"/>
      <c r="C88" s="63" t="s">
        <v>213</v>
      </c>
      <c r="D88" s="57" t="s">
        <v>214</v>
      </c>
      <c r="E88" s="57"/>
      <c r="F88" s="51">
        <f t="shared" si="2"/>
        <v>3000</v>
      </c>
    </row>
    <row r="89" spans="1:6" ht="22.5" customHeight="1">
      <c r="A89" s="28" t="s">
        <v>123</v>
      </c>
      <c r="B89" s="72"/>
      <c r="C89" s="73" t="s">
        <v>215</v>
      </c>
      <c r="D89" s="74">
        <f>D87</f>
        <v>0</v>
      </c>
      <c r="E89" s="74">
        <f>E87</f>
        <v>0</v>
      </c>
      <c r="F89" s="51">
        <f t="shared" si="2"/>
        <v>0</v>
      </c>
    </row>
    <row r="90" spans="1:6" ht="22.5" customHeight="1">
      <c r="A90" s="46" t="s">
        <v>216</v>
      </c>
      <c r="B90" s="72"/>
      <c r="C90" s="73" t="s">
        <v>217</v>
      </c>
      <c r="D90" s="74"/>
      <c r="E90" s="74"/>
      <c r="F90" s="51"/>
    </row>
    <row r="91" spans="1:6" ht="20.25" customHeight="1">
      <c r="A91" s="33" t="s">
        <v>218</v>
      </c>
      <c r="B91" s="72"/>
      <c r="C91" s="63" t="s">
        <v>219</v>
      </c>
      <c r="D91" s="57">
        <v>3078300</v>
      </c>
      <c r="E91" s="57">
        <v>3078300</v>
      </c>
      <c r="F91" s="51">
        <f t="shared" si="2"/>
        <v>0</v>
      </c>
    </row>
    <row r="92" spans="1:6" ht="24.75" customHeight="1">
      <c r="A92" s="33" t="s">
        <v>218</v>
      </c>
      <c r="B92" s="72"/>
      <c r="C92" s="63" t="s">
        <v>220</v>
      </c>
      <c r="D92" s="57">
        <v>900000</v>
      </c>
      <c r="E92" s="57">
        <v>900000</v>
      </c>
      <c r="F92" s="51">
        <f t="shared" si="2"/>
        <v>0</v>
      </c>
    </row>
    <row r="93" spans="1:6" ht="28.5" customHeight="1">
      <c r="A93" s="33" t="s">
        <v>218</v>
      </c>
      <c r="B93" s="72"/>
      <c r="C93" s="63" t="s">
        <v>221</v>
      </c>
      <c r="D93" s="57">
        <v>0</v>
      </c>
      <c r="E93" s="57">
        <v>0</v>
      </c>
      <c r="F93" s="51">
        <f t="shared" si="2"/>
        <v>0</v>
      </c>
    </row>
    <row r="94" spans="1:6" ht="28.5" customHeight="1">
      <c r="A94" s="33" t="s">
        <v>218</v>
      </c>
      <c r="B94" s="72"/>
      <c r="C94" s="63" t="s">
        <v>221</v>
      </c>
      <c r="D94" s="57"/>
      <c r="E94" s="57"/>
      <c r="F94" s="51">
        <f t="shared" si="2"/>
        <v>0</v>
      </c>
    </row>
    <row r="95" spans="1:6" ht="15" customHeight="1">
      <c r="A95" s="72" t="s">
        <v>123</v>
      </c>
      <c r="B95" s="35"/>
      <c r="C95" s="73" t="s">
        <v>222</v>
      </c>
      <c r="D95" s="74">
        <f>D91+D93+D92</f>
        <v>3978300</v>
      </c>
      <c r="E95" s="74">
        <f>E91+E93+E92</f>
        <v>3978300</v>
      </c>
      <c r="F95" s="51">
        <f t="shared" si="2"/>
        <v>0</v>
      </c>
    </row>
    <row r="96" spans="1:6" ht="12.75">
      <c r="A96" s="79"/>
      <c r="B96" s="35"/>
      <c r="C96" s="36"/>
      <c r="D96" s="36"/>
      <c r="E96" s="36"/>
      <c r="F96" s="80"/>
    </row>
    <row r="97" spans="1:6" ht="25.5" customHeight="1">
      <c r="A97" s="81" t="s">
        <v>223</v>
      </c>
      <c r="B97" s="82">
        <v>450</v>
      </c>
      <c r="C97" s="36"/>
      <c r="D97" s="83" t="s">
        <v>285</v>
      </c>
      <c r="E97" s="84" t="s">
        <v>286</v>
      </c>
      <c r="F97" s="85" t="s">
        <v>33</v>
      </c>
    </row>
    <row r="98" ht="12.75">
      <c r="C98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9">
      <selection activeCell="D33" sqref="D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8" t="s">
        <v>224</v>
      </c>
      <c r="F1" s="198"/>
    </row>
    <row r="2" spans="1:6" ht="15">
      <c r="A2" s="191" t="s">
        <v>225</v>
      </c>
      <c r="B2" s="191"/>
      <c r="C2" s="191"/>
      <c r="D2" s="191"/>
      <c r="E2" s="191"/>
      <c r="F2" s="191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226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108</v>
      </c>
      <c r="F7" s="18" t="s">
        <v>30</v>
      </c>
    </row>
    <row r="8" spans="1:6" ht="24" customHeight="1">
      <c r="A8" s="79" t="s">
        <v>227</v>
      </c>
      <c r="B8" s="20" t="s">
        <v>228</v>
      </c>
      <c r="C8" s="90" t="s">
        <v>33</v>
      </c>
      <c r="D8" s="91" t="s">
        <v>229</v>
      </c>
      <c r="E8" s="92" t="s">
        <v>230</v>
      </c>
      <c r="F8" s="93"/>
    </row>
    <row r="9" spans="1:6" ht="11.25" customHeight="1">
      <c r="A9" s="34" t="s">
        <v>231</v>
      </c>
      <c r="B9" s="94"/>
      <c r="C9" s="95"/>
      <c r="D9" s="96"/>
      <c r="E9" s="97"/>
      <c r="F9" s="98"/>
    </row>
    <row r="10" spans="1:6" ht="24.75" customHeight="1">
      <c r="A10" s="79" t="s">
        <v>232</v>
      </c>
      <c r="B10" s="99" t="s">
        <v>233</v>
      </c>
      <c r="C10" s="91" t="s">
        <v>33</v>
      </c>
      <c r="D10" s="91"/>
      <c r="E10" s="92"/>
      <c r="F10" s="100"/>
    </row>
    <row r="11" spans="1:6" ht="11.25" customHeight="1">
      <c r="A11" s="34" t="s">
        <v>234</v>
      </c>
      <c r="B11" s="94"/>
      <c r="C11" s="96"/>
      <c r="D11" s="96"/>
      <c r="E11" s="97"/>
      <c r="F11" s="98"/>
    </row>
    <row r="12" spans="1:6" ht="10.5" customHeight="1">
      <c r="A12" s="79" t="s">
        <v>235</v>
      </c>
      <c r="B12" s="101" t="s">
        <v>236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237</v>
      </c>
      <c r="B25" s="25" t="s">
        <v>238</v>
      </c>
      <c r="C25" s="91" t="s">
        <v>33</v>
      </c>
      <c r="D25" s="91"/>
      <c r="E25" s="92"/>
      <c r="F25" s="100"/>
    </row>
    <row r="26" spans="1:6" ht="12" customHeight="1">
      <c r="A26" s="34" t="s">
        <v>239</v>
      </c>
      <c r="B26" s="94"/>
      <c r="C26" s="96"/>
      <c r="D26" s="96"/>
      <c r="E26" s="97"/>
      <c r="F26" s="98"/>
    </row>
    <row r="27" spans="1:6" ht="12.75" customHeight="1">
      <c r="A27" s="79" t="s">
        <v>240</v>
      </c>
      <c r="B27" s="99" t="s">
        <v>241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242</v>
      </c>
      <c r="B32" s="25" t="s">
        <v>243</v>
      </c>
      <c r="C32" s="91"/>
      <c r="D32" s="91" t="s">
        <v>229</v>
      </c>
      <c r="E32" s="91" t="s">
        <v>230</v>
      </c>
      <c r="F32" s="103"/>
    </row>
    <row r="33" spans="1:6" ht="21" customHeight="1">
      <c r="A33" s="79" t="s">
        <v>235</v>
      </c>
      <c r="B33" s="25" t="s">
        <v>244</v>
      </c>
      <c r="C33" s="91"/>
      <c r="D33" s="91" t="s">
        <v>245</v>
      </c>
      <c r="E33" s="91" t="s">
        <v>246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247</v>
      </c>
      <c r="B35" s="94" t="s">
        <v>248</v>
      </c>
      <c r="C35" s="104"/>
      <c r="D35" s="104" t="s">
        <v>249</v>
      </c>
      <c r="E35" s="104" t="s">
        <v>250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251</v>
      </c>
      <c r="B38" s="37"/>
      <c r="C38" s="110"/>
      <c r="D38" s="38"/>
      <c r="E38" s="196" t="s">
        <v>252</v>
      </c>
      <c r="F38" s="196"/>
    </row>
    <row r="39" spans="1:6" ht="10.5" customHeight="1">
      <c r="A39" s="111"/>
      <c r="B39" s="37"/>
      <c r="C39" s="4" t="s">
        <v>253</v>
      </c>
      <c r="D39" s="38"/>
      <c r="E39" s="197" t="s">
        <v>254</v>
      </c>
      <c r="F39" s="197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255</v>
      </c>
      <c r="B41" s="37"/>
      <c r="C41" s="110"/>
      <c r="D41" s="38"/>
      <c r="E41" s="196" t="s">
        <v>256</v>
      </c>
      <c r="F41" s="196"/>
    </row>
    <row r="42" spans="1:6" ht="10.5" customHeight="1">
      <c r="A42" s="111" t="s">
        <v>257</v>
      </c>
      <c r="B42" s="37"/>
      <c r="C42" s="4" t="s">
        <v>253</v>
      </c>
      <c r="D42" s="38"/>
      <c r="E42" s="197" t="s">
        <v>254</v>
      </c>
      <c r="F42" s="197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258</v>
      </c>
      <c r="B44" s="37"/>
      <c r="C44" s="110"/>
      <c r="D44" s="38"/>
      <c r="E44" s="196" t="s">
        <v>259</v>
      </c>
      <c r="F44" s="196"/>
    </row>
    <row r="45" spans="1:6" ht="9.75" customHeight="1">
      <c r="A45" s="3"/>
      <c r="B45" s="37"/>
      <c r="C45" s="4" t="s">
        <v>253</v>
      </c>
      <c r="D45" s="38"/>
      <c r="E45" s="197" t="s">
        <v>254</v>
      </c>
      <c r="F45" s="197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2019-11-06T07:36:27Z</cp:lastPrinted>
  <dcterms:modified xsi:type="dcterms:W3CDTF">2020-01-13T06:49:24Z</dcterms:modified>
  <cp:category/>
  <cp:version/>
  <cp:contentType/>
  <cp:contentStatus/>
</cp:coreProperties>
</file>