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<sst xmlns="http://schemas.openxmlformats.org/spreadsheetml/2006/main" count="389" uniqueCount="291">
  <si>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</si>
  <si>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</si>
  <si>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</si>
  <si>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</si>
  <si>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</si>
  <si>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</si>
  <si>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</si>
  <si>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</si>
  <si>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</si>
  <si>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</si>
  <si>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</si>
  <si>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</si>
  <si>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</si>
  <si>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</si>
  <si>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</si>
  <si>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</si>
  <si>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</si>
  <si>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</si>
  <si>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</si>
  <si>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</si>
  <si>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</si>
  <si>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</si>
  <si>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</si>
  <si>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</si>
  <si>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</si>
  <si>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</si>
  <si>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</si>
  <si>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</si>
  <si>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</si>
  <si>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</si>
  <si>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</si>
  <si>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</si>
  <si>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</si>
  <si>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</si>
  <si>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</si>
  <si>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</si>
  <si>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</si>
  <si>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</si>
  <si>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</si>
  <si>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</si>
  <si>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</si>
  <si>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</si>
  <si>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</si>
  <si>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</si>
  <si>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</si>
  <si>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</si>
  <si>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</si>
  <si>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</si>
  <si>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</si>
  <si>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</si>
  <si>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</si>
  <si>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</si>
  <si>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</si>
  <si>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</si>
  <si>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</si>
  <si>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</si>
  <si>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</si>
  <si>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</si>
  <si>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</si>
  <si>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</si>
  <si>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</si>
  <si>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</si>
  <si>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</si>
  <si>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</si>
  <si>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</si>
  <si>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</si>
  <si>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</si>
  <si>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</si>
  <si>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</si>
  <si>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</si>
  <si>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</si>
  <si>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</si>
  <si>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</si>
  <si>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</si>
  <si>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</si>
  <si>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</si>
  <si>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</si>
  <si>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</si>
  <si>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</si>
  <si>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</si>
  <si>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</si>
  <si>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</si>
  <si>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</si>
  <si>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</si>
  <si>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</si>
  <si>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</si>
  <si>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</si>
  <si>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</si>
  <si>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</si>
  <si>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</si>
  <si>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</si>
  <si>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</si>
  <si>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</si>
  <si>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</si>
  <si>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</si>
  <si>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</si>
  <si>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</si>
  <si>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</si>
  <si>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</si>
  <si>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</si>
  <si>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</si>
  <si>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</si>
  <si>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</si>
  <si>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</si>
  <si>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</si>
  <si>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</si>
  <si>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</si>
  <si>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</si>
  <si>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</si>
  <si>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</si>
  <si>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</si>
  <si>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</si>
  <si>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</si>
  <si>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</si>
  <si>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</si>
  <si>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</si>
  <si>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</si>
  <si>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</si>
  <si>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</si>
  <si>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</si>
  <si>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</si>
  <si>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</si>
  <si>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</si>
  <si>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</si>
  <si>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</si>
  <si>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</si>
  <si>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</si>
  <si>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</si>
  <si>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</si>
  <si>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</si>
  <si>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</si>
  <si>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</si>
  <si>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</si>
  <si>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</si>
  <si>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</si>
  <si>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</si>
  <si>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</si>
  <si>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</si>
  <si>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</si>
  <si>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</si>
  <si>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</si>
  <si>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</si>
  <si>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</si>
  <si>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</si>
  <si>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</si>
  <si>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</si>
  <si>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</si>
  <si>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</si>
  <si>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</si>
  <si>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</si>
  <si>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</si>
  <si>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</si>
  <si>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</si>
  <si>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</si>
  <si>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</si>
  <si>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</si>
  <si>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</si>
  <si>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</si>
  <si>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</si>
  <si>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</si>
  <si>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</si>
  <si>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</si>
  <si>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</si>
  <si>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</si>
  <si>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</si>
  <si>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</si>
  <si>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</si>
  <si>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</si>
  <si>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</si>
  <si>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</si>
  <si>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</si>
  <si>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</si>
  <si>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</si>
  <si>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</si>
  <si>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</si>
  <si>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</si>
  <si>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</si>
  <si>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</si>
  <si>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</si>
  <si>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</si>
  <si>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</si>
  <si>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</si>
  <si>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</si>
  <si>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</si>
  <si>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</si>
  <si>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</si>
  <si>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</si>
  <si>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</si>
  <si>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</si>
  <si>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</si>
  <si>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</si>
  <si>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</si>
  <si>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</si>
  <si>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</si>
  <si>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</si>
  <si>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</si>
  <si>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</si>
  <si>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</si>
  <si>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</si>
  <si>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</si>
  <si>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</si>
  <si>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</si>
  <si>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</si>
  <si>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</si>
  <si>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</si>
  <si>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</si>
  <si>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</si>
  <si>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</si>
  <si>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</si>
  <si>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</si>
  <si>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</si>
  <si>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</si>
  <si>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</si>
  <si>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</si>
  <si>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</si>
  <si>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</si>
  <si>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</si>
  <si>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</si>
  <si>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</si>
  <si>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</si>
  <si>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</si>
  <si>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</si>
  <si>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</si>
  <si>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</si>
  <si>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</si>
  <si>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</si>
  <si>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</si>
  <si>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</si>
  <si>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</si>
  <si>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</si>
  <si>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</si>
  <si>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</si>
  <si>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</si>
  <si>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</si>
  <si>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</si>
  <si>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</si>
  <si>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</si>
  <si>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</si>
  <si>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</si>
  <si>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</si>
  <si>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</si>
  <si>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</si>
  <si>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</si>
  <si>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</si>
  <si>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</si>
  <si>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</si>
  <si>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</si>
  <si>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</si>
  <si>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</si>
  <si>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</si>
  <si>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</si>
  <si>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</si>
  <si>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</si>
  <si>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</si>
  <si>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</si>
  <si>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</si>
  <si>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</si>
  <si>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</si>
  <si>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</si>
  <si>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</si>
  <si>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</si>
  <si>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</si>
  <si>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</si>
  <si>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</si>
  <si>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</si>
  <si>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</si>
  <si>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</si>
  <si>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</si>
  <si>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</si>
  <si>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</si>
  <si>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</si>
  <si>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</si>
  <si>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</si>
  <si>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</si>
  <si>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</si>
  <si>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</si>
  <si>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</si>
  <si>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</si>
  <si>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</si>
  <si>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</si>
  <si>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951 0503 0220025070 243 </t>
  </si>
  <si>
    <t>951 0801 0310025080 243</t>
  </si>
  <si>
    <t>952 0801 0310025090 244</t>
  </si>
  <si>
    <t>01.03.2020</t>
  </si>
  <si>
    <t>8498900,00</t>
  </si>
  <si>
    <t xml:space="preserve">                              на  1 июля 2020 г.</t>
  </si>
  <si>
    <t xml:space="preserve"> -41510,00</t>
  </si>
  <si>
    <t>2201962,27</t>
  </si>
  <si>
    <t>8540410,00</t>
  </si>
  <si>
    <t>6045622,55</t>
  </si>
  <si>
    <t>3843660,28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</si>
</sst>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1">
      <selection activeCell="F66" sqref="F66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9" t="s">
        <v>0</v>
      </c>
      <c r="B1" s="189"/>
      <c r="C1" s="189"/>
      <c r="D1" s="189"/>
      <c r="E1" s="189"/>
      <c r="F1" s="189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90" t="s">
        <v>285</v>
      </c>
      <c r="B3" s="190"/>
      <c r="C3" s="190"/>
      <c r="D3" s="190"/>
      <c r="E3" s="190"/>
      <c r="F3" s="152" t="s">
        <v>4</v>
      </c>
      <c r="G3" s="153" t="s">
        <v>283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91" t="s">
        <v>12</v>
      </c>
      <c r="B7" s="191"/>
      <c r="C7" s="191"/>
      <c r="D7" s="192" t="s">
        <v>13</v>
      </c>
      <c r="E7" s="192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93" t="s">
        <v>19</v>
      </c>
      <c r="B10" s="193"/>
      <c r="C10" s="193"/>
      <c r="D10" s="193"/>
      <c r="E10" s="193"/>
      <c r="F10" s="193"/>
      <c r="G10" s="193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2" t="s">
        <v>21</v>
      </c>
      <c r="D12" s="182"/>
      <c r="E12" s="182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2"/>
      <c r="D13" s="182"/>
      <c r="E13" s="182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2"/>
      <c r="D14" s="182"/>
      <c r="E14" s="182"/>
      <c r="F14" s="166"/>
      <c r="G14" s="167"/>
    </row>
    <row r="15" spans="1:7" ht="16.5" customHeight="1">
      <c r="A15" s="168">
        <v>1</v>
      </c>
      <c r="B15" s="169">
        <v>2</v>
      </c>
      <c r="C15" s="188">
        <v>3</v>
      </c>
      <c r="D15" s="188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3" t="s">
        <v>33</v>
      </c>
      <c r="D16" s="183"/>
      <c r="E16" s="118">
        <f>E18+E62</f>
        <v>8498900</v>
      </c>
      <c r="F16" s="118">
        <f>F18+F62</f>
        <v>6045622.550000001</v>
      </c>
      <c r="G16" s="119">
        <f>F16-E16</f>
        <v>-2453277.4499999993</v>
      </c>
    </row>
    <row r="17" spans="1:7" ht="27" customHeight="1">
      <c r="A17" s="120" t="s">
        <v>34</v>
      </c>
      <c r="B17" s="121"/>
      <c r="C17" s="184"/>
      <c r="D17" s="18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85" t="s">
        <v>36</v>
      </c>
      <c r="D18" s="185"/>
      <c r="E18" s="128">
        <f>E19+E29+E33+E40+E43+E45+E54</f>
        <v>3380300</v>
      </c>
      <c r="F18" s="128">
        <f>F19+F29+F33+F40+F45+F54</f>
        <v>1388320.65</v>
      </c>
      <c r="G18" s="129">
        <f aca="true" t="shared" si="0" ref="G18:G59">F18-E18</f>
        <v>-1991979.35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85" t="s">
        <v>38</v>
      </c>
      <c r="D19" s="185"/>
      <c r="E19" s="128">
        <f>E20</f>
        <v>142300</v>
      </c>
      <c r="F19" s="128">
        <f>F20</f>
        <v>68426.12</v>
      </c>
      <c r="G19" s="129">
        <f t="shared" si="0"/>
        <v>-73873.88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142300</v>
      </c>
      <c r="F20" s="130">
        <f>F21+F22+F23+F24+F25+F26+F27+F28</f>
        <v>68426.12</v>
      </c>
      <c r="G20" s="129">
        <f t="shared" si="0"/>
        <v>-73873.88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265</v>
      </c>
      <c r="D21" s="179"/>
      <c r="E21" s="130">
        <v>142300</v>
      </c>
      <c r="F21" s="129">
        <v>67004.88</v>
      </c>
      <c r="G21" s="129">
        <f t="shared" si="0"/>
        <v>-75295.12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79" t="s">
        <v>266</v>
      </c>
      <c r="D22" s="179"/>
      <c r="E22" s="130">
        <v>0</v>
      </c>
      <c r="F22" s="129">
        <v>120</v>
      </c>
      <c r="G22" s="129">
        <f>F22-E22</f>
        <v>120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6" t="s">
        <v>258</v>
      </c>
      <c r="D23" s="187"/>
      <c r="E23" s="130">
        <v>0</v>
      </c>
      <c r="F23" s="129">
        <v>688.45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255</v>
      </c>
      <c r="D24" s="17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263</v>
      </c>
      <c r="B25" s="127">
        <v>10</v>
      </c>
      <c r="C25" s="179" t="s">
        <v>262</v>
      </c>
      <c r="D25" s="179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256</v>
      </c>
      <c r="D26" s="179"/>
      <c r="E26" s="130">
        <v>0</v>
      </c>
      <c r="F26" s="129">
        <v>611.28</v>
      </c>
      <c r="G26" s="129">
        <f>F26-E26</f>
        <v>611.28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79" t="s">
        <v>251</v>
      </c>
      <c r="D27" s="179"/>
      <c r="E27" s="130">
        <v>0</v>
      </c>
      <c r="F27" s="129">
        <v>1.51</v>
      </c>
      <c r="G27" s="129">
        <f t="shared" si="0"/>
        <v>1.51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261</v>
      </c>
      <c r="B28" s="127">
        <v>10</v>
      </c>
      <c r="C28" s="179" t="s">
        <v>260</v>
      </c>
      <c r="D28" s="17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867800</v>
      </c>
      <c r="F29" s="128">
        <f>F31+F32</f>
        <v>693213.24</v>
      </c>
      <c r="G29" s="129">
        <f t="shared" si="0"/>
        <v>-174586.76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867800</v>
      </c>
      <c r="F30" s="129">
        <v>693213.24</v>
      </c>
      <c r="G30" s="129">
        <f t="shared" si="0"/>
        <v>-174586.76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867800</v>
      </c>
      <c r="F31" s="129">
        <v>693213.24</v>
      </c>
      <c r="G31" s="129">
        <f t="shared" si="0"/>
        <v>-174586.76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257</v>
      </c>
      <c r="B32" s="127">
        <v>10</v>
      </c>
      <c r="C32" s="179" t="s">
        <v>253</v>
      </c>
      <c r="D32" s="179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1983100</v>
      </c>
      <c r="F33" s="128">
        <f>F34+F35</f>
        <v>580212.7899999999</v>
      </c>
      <c r="G33" s="129">
        <f t="shared" si="0"/>
        <v>-1402887.21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97700</v>
      </c>
      <c r="F34" s="131">
        <v>8612.44</v>
      </c>
      <c r="G34" s="129">
        <f t="shared" si="0"/>
        <v>-89087.56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1885400</v>
      </c>
      <c r="F35" s="130">
        <f>F36+F37</f>
        <v>571600.35</v>
      </c>
      <c r="G35" s="129">
        <f t="shared" si="0"/>
        <v>-1313799.65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473300</v>
      </c>
      <c r="F36" s="131">
        <v>505122.79</v>
      </c>
      <c r="G36" s="129">
        <f t="shared" si="0"/>
        <v>31822.78999999998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1412100</v>
      </c>
      <c r="F37" s="131">
        <v>66477.56</v>
      </c>
      <c r="G37" s="129">
        <f t="shared" si="0"/>
        <v>-1345622.44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373500</v>
      </c>
      <c r="F40" s="128">
        <f>F42+F43+F44</f>
        <v>41350.02</v>
      </c>
      <c r="G40" s="129">
        <f t="shared" si="0"/>
        <v>-332149.98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241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240</v>
      </c>
      <c r="D44" s="179"/>
      <c r="E44" s="130">
        <v>82700</v>
      </c>
      <c r="F44" s="131">
        <v>41350.02</v>
      </c>
      <c r="G44" s="129">
        <f t="shared" si="0"/>
        <v>-41349.98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11000</v>
      </c>
      <c r="F45" s="128">
        <f>F48</f>
        <v>5118.48</v>
      </c>
      <c r="G45" s="129">
        <f t="shared" si="0"/>
        <v>-5881.52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11000</v>
      </c>
      <c r="F46" s="131">
        <v>5118.48</v>
      </c>
      <c r="G46" s="129">
        <f t="shared" si="0"/>
        <v>-5881.52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11000</v>
      </c>
      <c r="F47" s="129">
        <v>5118.48</v>
      </c>
      <c r="G47" s="129">
        <f t="shared" si="0"/>
        <v>-5881.52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11000</v>
      </c>
      <c r="F48" s="129">
        <v>5118.48</v>
      </c>
      <c r="G48" s="129">
        <f t="shared" si="0"/>
        <v>-5881.52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80" t="s">
        <v>85</v>
      </c>
      <c r="D53" s="180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80" t="s">
        <v>242</v>
      </c>
      <c r="D55" s="181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267</v>
      </c>
      <c r="D57" s="179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79" t="s">
        <v>92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79" t="s">
        <v>94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79" t="s">
        <v>96</v>
      </c>
      <c r="D62" s="179"/>
      <c r="E62" s="136">
        <f>E63+E64+E65+E66+E67+E69</f>
        <v>5118600</v>
      </c>
      <c r="F62" s="136">
        <f>F63+F64+F65+F66+F67+F69</f>
        <v>4657301.9</v>
      </c>
      <c r="G62" s="129">
        <f>F62-E62</f>
        <v>-461298.0999999996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79" t="s">
        <v>243</v>
      </c>
      <c r="D63" s="179"/>
      <c r="E63" s="129">
        <v>4987000</v>
      </c>
      <c r="F63" s="129">
        <v>4567800</v>
      </c>
      <c r="G63" s="129">
        <f>F63-E63</f>
        <v>-419200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79" t="s">
        <v>244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79" t="s">
        <v>245</v>
      </c>
      <c r="D65" s="179"/>
      <c r="E65" s="130">
        <v>81400</v>
      </c>
      <c r="F65" s="130">
        <v>39301.9</v>
      </c>
      <c r="G65" s="129">
        <f aca="true" t="shared" si="1" ref="G65:G70">F65-E65</f>
        <v>-42098.1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79" t="s">
        <v>246</v>
      </c>
      <c r="D66" s="179"/>
      <c r="E66" s="130">
        <v>200</v>
      </c>
      <c r="F66" s="130">
        <v>200</v>
      </c>
      <c r="G66" s="129" t="s">
        <v>259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79" t="s">
        <v>247</v>
      </c>
      <c r="D67" s="179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79" t="s">
        <v>248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249</v>
      </c>
      <c r="D69" s="179"/>
      <c r="E69" s="130">
        <v>50000</v>
      </c>
      <c r="F69" s="129">
        <v>50000</v>
      </c>
      <c r="G69" s="129">
        <f t="shared" si="1"/>
        <v>0</v>
      </c>
    </row>
    <row r="70" spans="1:7" ht="15" customHeight="1">
      <c r="A70" s="142"/>
      <c r="B70" s="143"/>
      <c r="C70" s="179" t="s">
        <v>250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78"/>
      <c r="D71" s="178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23:D23"/>
    <mergeCell ref="C20:D20"/>
    <mergeCell ref="C21:D21"/>
    <mergeCell ref="C15:D15"/>
    <mergeCell ref="A1:F1"/>
    <mergeCell ref="A3:E3"/>
    <mergeCell ref="A7:C7"/>
    <mergeCell ref="D7:E7"/>
    <mergeCell ref="A10:G10"/>
    <mergeCell ref="C22:D22"/>
    <mergeCell ref="C12:D14"/>
    <mergeCell ref="E12:E14"/>
    <mergeCell ref="C27:D27"/>
    <mergeCell ref="C25:D25"/>
    <mergeCell ref="C29:D29"/>
    <mergeCell ref="C28:D28"/>
    <mergeCell ref="C16:D16"/>
    <mergeCell ref="C17:D17"/>
    <mergeCell ref="C18:D18"/>
    <mergeCell ref="C19:D19"/>
    <mergeCell ref="C24:D24"/>
    <mergeCell ref="C26:D26"/>
    <mergeCell ref="C30:D30"/>
    <mergeCell ref="C31:D31"/>
    <mergeCell ref="C32:D32"/>
    <mergeCell ref="C58:D58"/>
    <mergeCell ref="C41:D41"/>
    <mergeCell ref="C42:D42"/>
    <mergeCell ref="C44:D44"/>
    <mergeCell ref="C45:D45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34:D34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50:D50"/>
    <mergeCell ref="C59:D59"/>
    <mergeCell ref="C64:D64"/>
    <mergeCell ref="C60:D60"/>
    <mergeCell ref="C61:D61"/>
    <mergeCell ref="C62:D62"/>
    <mergeCell ref="C63:D63"/>
    <mergeCell ref="C71:D71"/>
    <mergeCell ref="C67:D67"/>
    <mergeCell ref="C68:D68"/>
    <mergeCell ref="C69:D69"/>
    <mergeCell ref="C70:D70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view="pageBreakPreview" zoomScaleSheetLayoutView="100" zoomScalePageLayoutView="0" workbookViewId="0" topLeftCell="A1">
      <selection activeCell="F99" sqref="F9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93" t="s">
        <v>104</v>
      </c>
      <c r="B2" s="193"/>
      <c r="C2" s="193"/>
      <c r="D2" s="193"/>
      <c r="E2" s="193"/>
      <c r="F2" s="193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8540410</v>
      </c>
      <c r="E8" s="42">
        <f>E17+E19+E25+E28+E40+E46+E51+E59+E71+E81+E84+E87+E91+E97</f>
        <v>3843660.2800000003</v>
      </c>
      <c r="F8" s="23">
        <f>D8-E8</f>
        <v>4696749.72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</f>
        <v>1341165.82</v>
      </c>
      <c r="F11" s="51">
        <f>D11-E11</f>
        <v>2426634.1799999997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993756.15</v>
      </c>
      <c r="F12" s="51">
        <f aca="true" t="shared" si="0" ref="F12:F19">D12-E12</f>
        <v>1671443.85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54290.4</v>
      </c>
      <c r="F13" s="51">
        <f t="shared" si="0"/>
        <v>174309.6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293119.27</v>
      </c>
      <c r="F14" s="51">
        <f t="shared" si="0"/>
        <v>580880.73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340453.3</v>
      </c>
      <c r="F15" s="51">
        <f t="shared" si="0"/>
        <v>159546.7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340453.3</v>
      </c>
      <c r="F16" s="51">
        <f t="shared" si="0"/>
        <v>159546.7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1681619.12</v>
      </c>
      <c r="F17" s="51">
        <f t="shared" si="0"/>
        <v>2586180.88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3110</v>
      </c>
      <c r="E24" s="22">
        <v>3110</v>
      </c>
      <c r="F24" s="51">
        <f>D24-E24</f>
        <v>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3110</v>
      </c>
      <c r="E25" s="55">
        <f>E24</f>
        <v>3110</v>
      </c>
      <c r="F25" s="51">
        <f>D25-E25</f>
        <v>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20000</v>
      </c>
      <c r="F30" s="51">
        <f>D30-E30</f>
        <v>0</v>
      </c>
    </row>
    <row r="31" spans="1:6" ht="38.25" customHeight="1">
      <c r="A31" s="33" t="s">
        <v>119</v>
      </c>
      <c r="B31" s="35"/>
      <c r="C31" s="63" t="s">
        <v>268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269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270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271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80000</v>
      </c>
      <c r="E35" s="22">
        <v>28956.16</v>
      </c>
      <c r="F35" s="51">
        <f t="shared" si="1"/>
        <v>51043.84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86959</v>
      </c>
      <c r="F36" s="51">
        <f t="shared" si="1"/>
        <v>43041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5272.46</v>
      </c>
      <c r="F38" s="51">
        <f t="shared" si="1"/>
        <v>24727.54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283800</v>
      </c>
      <c r="E40" s="42">
        <f>E30+E31+E32+E33+E34+E35+E36+E37+E38+E39</f>
        <v>143378.62</v>
      </c>
      <c r="F40" s="51">
        <f t="shared" si="1"/>
        <v>140421.38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39301.9</v>
      </c>
      <c r="F42" s="51">
        <f>D42-E42</f>
        <v>42098.1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29112</v>
      </c>
      <c r="F43" s="51">
        <f>D43-E43</f>
        <v>33888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10189.9</v>
      </c>
      <c r="F44" s="51">
        <f>D44-E44</f>
        <v>8210.1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39301.9</v>
      </c>
      <c r="F46" s="51">
        <f>D46-E46</f>
        <v>42098.1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272</v>
      </c>
      <c r="D50" s="21">
        <v>51300</v>
      </c>
      <c r="E50" s="22">
        <v>0</v>
      </c>
      <c r="F50" s="51">
        <f>D50-E50</f>
        <v>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51300</v>
      </c>
      <c r="E51" s="42">
        <f>E50</f>
        <v>0</v>
      </c>
      <c r="F51" s="51">
        <f>D51-E51</f>
        <v>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264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273</v>
      </c>
      <c r="D75" s="57">
        <v>67700</v>
      </c>
      <c r="E75" s="57">
        <v>39299.15</v>
      </c>
      <c r="F75" s="51">
        <f>D75-E75</f>
        <v>28400.85</v>
      </c>
    </row>
    <row r="76" spans="1:6" ht="36.75" customHeight="1">
      <c r="A76" s="28" t="s">
        <v>119</v>
      </c>
      <c r="B76" s="35"/>
      <c r="C76" s="63" t="s">
        <v>274</v>
      </c>
      <c r="D76" s="57">
        <v>203100</v>
      </c>
      <c r="E76" s="57">
        <v>173516.99</v>
      </c>
      <c r="F76" s="51">
        <f aca="true" t="shared" si="2" ref="F76:F97">D76-E76</f>
        <v>29583.01000000001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280</v>
      </c>
      <c r="D78" s="57">
        <v>100000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275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276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425800</v>
      </c>
      <c r="E81" s="74">
        <f>E75+E76+E78+E79+E80</f>
        <v>212816.13999999998</v>
      </c>
      <c r="F81" s="51">
        <f t="shared" si="2"/>
        <v>212983.86000000002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68234.5</v>
      </c>
      <c r="F86" s="51">
        <f t="shared" si="2"/>
        <v>31765.5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68234.5</v>
      </c>
      <c r="F87" s="51">
        <f t="shared" si="2"/>
        <v>31765.5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279</v>
      </c>
      <c r="D89" s="57">
        <v>6000</v>
      </c>
      <c r="E89" s="57">
        <v>0</v>
      </c>
      <c r="F89" s="51">
        <f t="shared" si="2"/>
        <v>6000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6000</v>
      </c>
      <c r="E91" s="74">
        <f>E89</f>
        <v>0</v>
      </c>
      <c r="F91" s="51">
        <f t="shared" si="2"/>
        <v>6000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277</v>
      </c>
      <c r="D93" s="57">
        <v>3068600</v>
      </c>
      <c r="E93" s="57">
        <v>1527000</v>
      </c>
      <c r="F93" s="51">
        <f t="shared" si="2"/>
        <v>1541600</v>
      </c>
    </row>
    <row r="94" spans="1:6" ht="33.75">
      <c r="A94" s="28" t="s">
        <v>119</v>
      </c>
      <c r="B94" s="72"/>
      <c r="C94" s="63" t="s">
        <v>281</v>
      </c>
      <c r="D94" s="57">
        <v>140000</v>
      </c>
      <c r="E94" s="57">
        <v>140000</v>
      </c>
      <c r="F94" s="51">
        <f t="shared" si="2"/>
        <v>0</v>
      </c>
    </row>
    <row r="95" spans="1:6" ht="33.75">
      <c r="A95" s="28" t="s">
        <v>119</v>
      </c>
      <c r="B95" s="72"/>
      <c r="C95" s="63" t="s">
        <v>282</v>
      </c>
      <c r="D95" s="57">
        <v>70000</v>
      </c>
      <c r="E95" s="57">
        <v>0</v>
      </c>
      <c r="F95" s="51">
        <f t="shared" si="2"/>
        <v>70000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3278600</v>
      </c>
      <c r="E97" s="74">
        <f>E93+E95+E94</f>
        <v>1667000</v>
      </c>
      <c r="F97" s="51">
        <f t="shared" si="2"/>
        <v>1611600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286</v>
      </c>
      <c r="E99" s="84" t="s">
        <v>287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93" t="s">
        <v>211</v>
      </c>
      <c r="B2" s="193"/>
      <c r="C2" s="193"/>
      <c r="D2" s="193"/>
      <c r="E2" s="193"/>
      <c r="F2" s="193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 t="s">
        <v>286</v>
      </c>
      <c r="E8" s="92" t="s">
        <v>287</v>
      </c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 t="s">
        <v>286</v>
      </c>
      <c r="E32" s="91" t="s">
        <v>287</v>
      </c>
      <c r="F32" s="103"/>
    </row>
    <row r="33" spans="1:6" ht="21" customHeight="1">
      <c r="A33" s="79" t="s">
        <v>219</v>
      </c>
      <c r="B33" s="25" t="s">
        <v>228</v>
      </c>
      <c r="C33" s="91"/>
      <c r="D33" s="91" t="s">
        <v>284</v>
      </c>
      <c r="E33" s="91" t="s">
        <v>289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 t="s">
        <v>288</v>
      </c>
      <c r="E35" s="104" t="s">
        <v>290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278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2020-07-03T11:40:27Z</cp:lastPrinted>
  <dcterms:modified xsi:type="dcterms:W3CDTF">2020-07-03T11:47:33Z</dcterms:modified>
  <cp:category/>
  <cp:version/>
  <cp:contentType/>
  <cp:contentStatus/>
</cp:coreProperties>
</file>