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<sst xmlns="http://schemas.openxmlformats.org/spreadsheetml/2006/main" count="389" uniqueCount="291">
  <si>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</si>
  <si>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</si>
  <si>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</si>
  <si>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</si>
  <si>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</si>
  <si>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</si>
  <si>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</si>
  <si>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</si>
  <si>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</si>
  <si>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</si>
  <si>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</si>
  <si>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</si>
  <si>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</si>
  <si>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</si>
  <si>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</si>
  <si>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</si>
  <si>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</si>
  <si>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</si>
  <si>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</si>
  <si>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</si>
  <si>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</si>
  <si>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</si>
  <si>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</si>
  <si>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</si>
  <si>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</si>
  <si>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</si>
  <si>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</si>
  <si>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</si>
  <si>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</si>
  <si>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</si>
  <si>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</si>
  <si>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</si>
  <si>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</si>
  <si>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</si>
  <si>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</si>
  <si>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</si>
  <si>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</si>
  <si>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</si>
  <si>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</si>
  <si>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</si>
  <si>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</si>
  <si>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</si>
  <si>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</si>
  <si>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</si>
  <si>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</si>
  <si>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</si>
  <si>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</si>
  <si>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</si>
  <si>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</si>
  <si>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</si>
  <si>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</si>
  <si>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</si>
  <si>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</si>
  <si>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</si>
  <si>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</si>
  <si>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</si>
  <si>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</si>
  <si>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</si>
  <si>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</si>
  <si>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</si>
  <si>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</si>
  <si>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</si>
  <si>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</si>
  <si>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</si>
  <si>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</si>
  <si>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</si>
  <si>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</si>
  <si>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</si>
  <si>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</si>
  <si>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</si>
  <si>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</si>
  <si>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</si>
  <si>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</si>
  <si>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</si>
  <si>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</si>
  <si>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</si>
  <si>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</si>
  <si>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</si>
  <si>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</si>
  <si>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</si>
  <si>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</si>
  <si>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</si>
  <si>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</si>
  <si>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</si>
  <si>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</si>
  <si>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</si>
  <si>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</si>
  <si>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</si>
  <si>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</si>
  <si>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</si>
  <si>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</si>
  <si>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</si>
  <si>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</si>
  <si>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</si>
  <si>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</si>
  <si>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</si>
  <si>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</si>
  <si>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</si>
  <si>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</si>
  <si>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</si>
  <si>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</si>
  <si>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</si>
  <si>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</si>
  <si>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</si>
  <si>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</si>
  <si>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</si>
  <si>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</si>
  <si>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</si>
  <si>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</si>
  <si>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</si>
  <si>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</si>
  <si>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</si>
  <si>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</si>
  <si>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</si>
  <si>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</si>
  <si>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</si>
  <si>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</si>
  <si>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</si>
  <si>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</si>
  <si>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</si>
  <si>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</si>
  <si>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</si>
  <si>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</si>
  <si>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</si>
  <si>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</si>
  <si>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</si>
  <si>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</si>
  <si>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</si>
  <si>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</si>
  <si>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</si>
  <si>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</si>
  <si>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</si>
  <si>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</si>
  <si>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</si>
  <si>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</si>
  <si>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</si>
  <si>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</si>
  <si>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</si>
  <si>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</si>
  <si>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</si>
  <si>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</si>
  <si>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</si>
  <si>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</si>
  <si>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</si>
  <si>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</si>
  <si>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</si>
  <si>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</si>
  <si>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</si>
  <si>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</si>
  <si>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</si>
  <si>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</si>
  <si>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</si>
  <si>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</si>
  <si>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</si>
  <si>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</si>
  <si>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</si>
  <si>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</si>
  <si>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</si>
  <si>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</si>
  <si>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</si>
  <si>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</si>
  <si>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</si>
  <si>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</si>
  <si>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</si>
  <si>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</si>
  <si>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</si>
  <si>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</si>
  <si>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</si>
  <si>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</si>
  <si>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</si>
  <si>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</si>
  <si>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</si>
  <si>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</si>
  <si>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</si>
  <si>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</si>
  <si>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</si>
  <si>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</si>
  <si>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</si>
  <si>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</si>
  <si>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</si>
  <si>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</si>
  <si>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</si>
  <si>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</si>
  <si>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</si>
  <si>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</si>
  <si>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</si>
  <si>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</si>
  <si>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</si>
  <si>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</si>
  <si>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</si>
  <si>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</si>
  <si>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</si>
  <si>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</si>
  <si>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</si>
  <si>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</si>
  <si>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</si>
  <si>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</si>
  <si>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</si>
  <si>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</si>
  <si>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</si>
  <si>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</si>
  <si>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</si>
  <si>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</si>
  <si>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</si>
  <si>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</si>
  <si>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</si>
  <si>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</si>
  <si>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</si>
  <si>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</si>
  <si>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</si>
  <si>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</si>
  <si>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</si>
  <si>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</si>
  <si>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</si>
  <si>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</si>
  <si>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</si>
  <si>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</si>
  <si>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</si>
  <si>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</si>
  <si>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</si>
  <si>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</si>
  <si>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</si>
  <si>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</si>
  <si>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</si>
  <si>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</si>
  <si>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</si>
  <si>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</si>
  <si>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</si>
  <si>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</si>
  <si>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</si>
  <si>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</si>
  <si>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</si>
  <si>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</si>
  <si>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</si>
  <si>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</si>
  <si>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</si>
  <si>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</si>
  <si>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</si>
  <si>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</si>
  <si>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</si>
  <si>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</si>
  <si>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</si>
  <si>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</si>
  <si>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</si>
  <si>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</si>
  <si>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</si>
  <si>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</si>
  <si>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</si>
  <si>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</si>
  <si>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</si>
  <si>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</si>
  <si>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</si>
  <si>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</si>
  <si>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</si>
  <si>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</si>
  <si>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</si>
  <si>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</si>
  <si>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</si>
  <si>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</si>
  <si>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</si>
  <si>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</si>
  <si>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</si>
  <si>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</si>
  <si>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</si>
  <si>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 xml:space="preserve">951 0409 0700025040 243 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</si>
  <si>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</si>
  <si>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</si>
  <si>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</si>
  <si>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</si>
  <si>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</si>
  <si>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</si>
  <si>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</si>
  <si>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</si>
  <si>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</si>
  <si>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</si>
  <si>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</si>
  <si>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</si>
  <si>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</si>
  <si>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</si>
  <si>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</si>
  <si>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 xml:space="preserve">951 0503 0220025070 243 </t>
  </si>
  <si>
    <t>951 0801 0310025080 243</t>
  </si>
  <si>
    <t>952 0801 0310025090 244</t>
  </si>
  <si>
    <t>01.03.2020</t>
  </si>
  <si>
    <t>8498900,00</t>
  </si>
  <si>
    <t xml:space="preserve"> -41510,00</t>
  </si>
  <si>
    <t>8540410,00</t>
  </si>
  <si>
    <t xml:space="preserve">                              на  1 августа 2020 г.</t>
  </si>
  <si>
    <t>1607763,92</t>
  </si>
  <si>
    <t>6192367,56</t>
  </si>
  <si>
    <t>4584603,64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</si>
</sst>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zoomScalePageLayoutView="0" workbookViewId="0" topLeftCell="A10">
      <selection activeCell="F16" sqref="F16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2" t="s">
        <v>0</v>
      </c>
      <c r="B1" s="182"/>
      <c r="C1" s="182"/>
      <c r="D1" s="182"/>
      <c r="E1" s="182"/>
      <c r="F1" s="182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3" t="s">
        <v>287</v>
      </c>
      <c r="B3" s="183"/>
      <c r="C3" s="183"/>
      <c r="D3" s="183"/>
      <c r="E3" s="183"/>
      <c r="F3" s="152" t="s">
        <v>4</v>
      </c>
      <c r="G3" s="153" t="s">
        <v>283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4" t="s">
        <v>12</v>
      </c>
      <c r="B7" s="184"/>
      <c r="C7" s="184"/>
      <c r="D7" s="185" t="s">
        <v>13</v>
      </c>
      <c r="E7" s="185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86" t="s">
        <v>19</v>
      </c>
      <c r="B10" s="186"/>
      <c r="C10" s="186"/>
      <c r="D10" s="186"/>
      <c r="E10" s="186"/>
      <c r="F10" s="186"/>
      <c r="G10" s="186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7" t="s">
        <v>21</v>
      </c>
      <c r="D12" s="187"/>
      <c r="E12" s="187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7"/>
      <c r="D13" s="187"/>
      <c r="E13" s="187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7"/>
      <c r="D14" s="187"/>
      <c r="E14" s="187"/>
      <c r="F14" s="166"/>
      <c r="G14" s="167"/>
    </row>
    <row r="15" spans="1:7" ht="16.5" customHeight="1">
      <c r="A15" s="168">
        <v>1</v>
      </c>
      <c r="B15" s="169">
        <v>2</v>
      </c>
      <c r="C15" s="181">
        <v>3</v>
      </c>
      <c r="D15" s="181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8" t="s">
        <v>33</v>
      </c>
      <c r="D16" s="188"/>
      <c r="E16" s="118">
        <f>E18+E62</f>
        <v>8498900</v>
      </c>
      <c r="F16" s="118">
        <f>F18+F62</f>
        <v>6192367.5600000005</v>
      </c>
      <c r="G16" s="119">
        <f>F16-E16</f>
        <v>-2306532.4399999995</v>
      </c>
    </row>
    <row r="17" spans="1:7" ht="27" customHeight="1">
      <c r="A17" s="120" t="s">
        <v>34</v>
      </c>
      <c r="B17" s="121"/>
      <c r="C17" s="189"/>
      <c r="D17" s="189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0" t="s">
        <v>36</v>
      </c>
      <c r="D18" s="190"/>
      <c r="E18" s="128">
        <f>E19+E29+E33+E40+E43+E45+E54</f>
        <v>3380300</v>
      </c>
      <c r="F18" s="128">
        <f>F19+F29+F33+F40+F45+F54</f>
        <v>1463165.6600000001</v>
      </c>
      <c r="G18" s="129">
        <f aca="true" t="shared" si="0" ref="G18:G59">F18-E18</f>
        <v>-1917134.3399999999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0" t="s">
        <v>38</v>
      </c>
      <c r="D19" s="190"/>
      <c r="E19" s="128">
        <f>E20</f>
        <v>142300</v>
      </c>
      <c r="F19" s="128">
        <f>F20</f>
        <v>103715.18</v>
      </c>
      <c r="G19" s="129">
        <f t="shared" si="0"/>
        <v>-38584.82000000001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0" t="s">
        <v>40</v>
      </c>
      <c r="D20" s="180"/>
      <c r="E20" s="130">
        <f>E21+E22+E27</f>
        <v>142300</v>
      </c>
      <c r="F20" s="130">
        <f>F21+F22+F23+F24+F25+F26+F27+F28</f>
        <v>103715.18</v>
      </c>
      <c r="G20" s="129">
        <f t="shared" si="0"/>
        <v>-38584.82000000001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0" t="s">
        <v>265</v>
      </c>
      <c r="D21" s="180"/>
      <c r="E21" s="130">
        <v>142300</v>
      </c>
      <c r="F21" s="129">
        <v>101022.3</v>
      </c>
      <c r="G21" s="129">
        <f t="shared" si="0"/>
        <v>-41277.7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254</v>
      </c>
      <c r="B22" s="127">
        <v>10</v>
      </c>
      <c r="C22" s="180" t="s">
        <v>266</v>
      </c>
      <c r="D22" s="180"/>
      <c r="E22" s="130">
        <v>0</v>
      </c>
      <c r="F22" s="129">
        <v>1265.76</v>
      </c>
      <c r="G22" s="129">
        <f>F22-E22</f>
        <v>1265.76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78" t="s">
        <v>258</v>
      </c>
      <c r="D23" s="179"/>
      <c r="E23" s="130">
        <v>0</v>
      </c>
      <c r="F23" s="129">
        <v>811.4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42</v>
      </c>
      <c r="B24" s="127">
        <v>10</v>
      </c>
      <c r="C24" s="180" t="s">
        <v>255</v>
      </c>
      <c r="D24" s="180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263</v>
      </c>
      <c r="B25" s="127">
        <v>10</v>
      </c>
      <c r="C25" s="180" t="s">
        <v>262</v>
      </c>
      <c r="D25" s="180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80" t="s">
        <v>256</v>
      </c>
      <c r="D26" s="180"/>
      <c r="E26" s="130">
        <v>0</v>
      </c>
      <c r="F26" s="129">
        <v>611.28</v>
      </c>
      <c r="G26" s="129">
        <f>F26-E26</f>
        <v>611.28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252</v>
      </c>
      <c r="B27" s="127">
        <v>10</v>
      </c>
      <c r="C27" s="180" t="s">
        <v>251</v>
      </c>
      <c r="D27" s="180"/>
      <c r="E27" s="130">
        <v>0</v>
      </c>
      <c r="F27" s="129">
        <v>4.44</v>
      </c>
      <c r="G27" s="129">
        <f t="shared" si="0"/>
        <v>4.44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261</v>
      </c>
      <c r="B28" s="127">
        <v>10</v>
      </c>
      <c r="C28" s="180" t="s">
        <v>260</v>
      </c>
      <c r="D28" s="180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80" t="s">
        <v>44</v>
      </c>
      <c r="D29" s="180"/>
      <c r="E29" s="128">
        <f>E31</f>
        <v>867800</v>
      </c>
      <c r="F29" s="128">
        <f>F31+F32</f>
        <v>713047.64</v>
      </c>
      <c r="G29" s="129">
        <f t="shared" si="0"/>
        <v>-154752.36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80" t="s">
        <v>46</v>
      </c>
      <c r="D30" s="180"/>
      <c r="E30" s="130">
        <v>867800</v>
      </c>
      <c r="F30" s="129">
        <v>713047.64</v>
      </c>
      <c r="G30" s="129">
        <f t="shared" si="0"/>
        <v>-154752.36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80" t="s">
        <v>47</v>
      </c>
      <c r="D31" s="180"/>
      <c r="E31" s="130">
        <v>867800</v>
      </c>
      <c r="F31" s="129">
        <v>713047.64</v>
      </c>
      <c r="G31" s="129">
        <f t="shared" si="0"/>
        <v>-154752.36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257</v>
      </c>
      <c r="B32" s="127">
        <v>10</v>
      </c>
      <c r="C32" s="180" t="s">
        <v>253</v>
      </c>
      <c r="D32" s="180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80" t="s">
        <v>49</v>
      </c>
      <c r="D33" s="180"/>
      <c r="E33" s="128">
        <f>E34+E35</f>
        <v>1983100</v>
      </c>
      <c r="F33" s="128">
        <f>F34+F35</f>
        <v>592897.04</v>
      </c>
      <c r="G33" s="129">
        <f t="shared" si="0"/>
        <v>-1390202.96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80" t="s">
        <v>51</v>
      </c>
      <c r="D34" s="180"/>
      <c r="E34" s="130">
        <v>97700</v>
      </c>
      <c r="F34" s="131">
        <v>9011.66</v>
      </c>
      <c r="G34" s="129">
        <f t="shared" si="0"/>
        <v>-88688.34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80" t="s">
        <v>53</v>
      </c>
      <c r="D35" s="180"/>
      <c r="E35" s="130">
        <f>E36+E37</f>
        <v>1885400</v>
      </c>
      <c r="F35" s="130">
        <f>F36+F37</f>
        <v>583885.38</v>
      </c>
      <c r="G35" s="129">
        <f t="shared" si="0"/>
        <v>-1301514.62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80" t="s">
        <v>55</v>
      </c>
      <c r="D36" s="180"/>
      <c r="E36" s="130">
        <v>473300</v>
      </c>
      <c r="F36" s="131">
        <v>513495.1</v>
      </c>
      <c r="G36" s="129">
        <f t="shared" si="0"/>
        <v>40195.09999999998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80" t="s">
        <v>57</v>
      </c>
      <c r="D37" s="180"/>
      <c r="E37" s="130">
        <v>1412100</v>
      </c>
      <c r="F37" s="131">
        <v>70390.28</v>
      </c>
      <c r="G37" s="129">
        <f t="shared" si="0"/>
        <v>-1341709.72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80" t="s">
        <v>59</v>
      </c>
      <c r="D38" s="180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80" t="s">
        <v>61</v>
      </c>
      <c r="D39" s="180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80" t="s">
        <v>63</v>
      </c>
      <c r="D40" s="180"/>
      <c r="E40" s="128">
        <f>E42+E44</f>
        <v>373500</v>
      </c>
      <c r="F40" s="128">
        <f>F42+F43+F44</f>
        <v>48241.69</v>
      </c>
      <c r="G40" s="129">
        <f t="shared" si="0"/>
        <v>-325258.31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80" t="s">
        <v>65</v>
      </c>
      <c r="D41" s="180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80" t="s">
        <v>67</v>
      </c>
      <c r="D42" s="180"/>
      <c r="E42" s="130">
        <v>290800</v>
      </c>
      <c r="F42" s="129">
        <v>0</v>
      </c>
      <c r="G42" s="129">
        <f t="shared" si="0"/>
        <v>-290800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80" t="s">
        <v>241</v>
      </c>
      <c r="D43" s="180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80" t="s">
        <v>240</v>
      </c>
      <c r="D44" s="180"/>
      <c r="E44" s="130">
        <v>82700</v>
      </c>
      <c r="F44" s="131">
        <v>48241.69</v>
      </c>
      <c r="G44" s="129">
        <f t="shared" si="0"/>
        <v>-34458.31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80" t="s">
        <v>70</v>
      </c>
      <c r="D45" s="180"/>
      <c r="E45" s="128">
        <f>E48</f>
        <v>11000</v>
      </c>
      <c r="F45" s="128">
        <f>F48</f>
        <v>5264.11</v>
      </c>
      <c r="G45" s="129">
        <f t="shared" si="0"/>
        <v>-5735.89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80" t="s">
        <v>72</v>
      </c>
      <c r="D46" s="180"/>
      <c r="E46" s="130">
        <v>11000</v>
      </c>
      <c r="F46" s="131">
        <v>5264.11</v>
      </c>
      <c r="G46" s="129">
        <f t="shared" si="0"/>
        <v>-5735.89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80" t="s">
        <v>74</v>
      </c>
      <c r="D47" s="180"/>
      <c r="E47" s="130">
        <v>11000</v>
      </c>
      <c r="F47" s="129">
        <v>5264.11</v>
      </c>
      <c r="G47" s="129">
        <f t="shared" si="0"/>
        <v>-5735.89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80" t="s">
        <v>76</v>
      </c>
      <c r="D48" s="180"/>
      <c r="E48" s="130">
        <v>11000</v>
      </c>
      <c r="F48" s="129">
        <v>5264.11</v>
      </c>
      <c r="G48" s="129">
        <f t="shared" si="0"/>
        <v>-5735.89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80" t="s">
        <v>78</v>
      </c>
      <c r="D49" s="180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80" t="s">
        <v>80</v>
      </c>
      <c r="D50" s="180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80" t="s">
        <v>82</v>
      </c>
      <c r="D51" s="180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80" t="s">
        <v>84</v>
      </c>
      <c r="D52" s="180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91" t="s">
        <v>85</v>
      </c>
      <c r="D53" s="191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80" t="s">
        <v>88</v>
      </c>
      <c r="D54" s="180"/>
      <c r="E54" s="135">
        <f>E55+E56+E57</f>
        <v>2600</v>
      </c>
      <c r="F54" s="135">
        <f>F55+F56+F57</f>
        <v>0</v>
      </c>
      <c r="G54" s="129">
        <f t="shared" si="0"/>
        <v>-2600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91" t="s">
        <v>242</v>
      </c>
      <c r="D55" s="192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80" t="s">
        <v>89</v>
      </c>
      <c r="D56" s="180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80" t="s">
        <v>267</v>
      </c>
      <c r="D57" s="180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91</v>
      </c>
      <c r="B58" s="127">
        <v>10</v>
      </c>
      <c r="C58" s="180" t="s">
        <v>92</v>
      </c>
      <c r="D58" s="180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93</v>
      </c>
      <c r="B59" s="127">
        <v>10</v>
      </c>
      <c r="C59" s="180" t="s">
        <v>94</v>
      </c>
      <c r="D59" s="180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80"/>
      <c r="D60" s="180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80"/>
      <c r="D61" s="180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95</v>
      </c>
      <c r="B62" s="127">
        <v>10</v>
      </c>
      <c r="C62" s="180" t="s">
        <v>96</v>
      </c>
      <c r="D62" s="180"/>
      <c r="E62" s="136">
        <f>E63+E64+E65+E66+E67+E69</f>
        <v>5118600</v>
      </c>
      <c r="F62" s="136">
        <f>F63+F64+F65+F66+F67+F69</f>
        <v>4729201.9</v>
      </c>
      <c r="G62" s="129">
        <f>F62-E62</f>
        <v>-389398.0999999996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97</v>
      </c>
      <c r="B63" s="127">
        <v>10</v>
      </c>
      <c r="C63" s="180" t="s">
        <v>243</v>
      </c>
      <c r="D63" s="180"/>
      <c r="E63" s="129">
        <v>4987000</v>
      </c>
      <c r="F63" s="129">
        <v>4637700</v>
      </c>
      <c r="G63" s="129">
        <f>F63-E63</f>
        <v>-349300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98</v>
      </c>
      <c r="B64" s="127"/>
      <c r="C64" s="180" t="s">
        <v>244</v>
      </c>
      <c r="D64" s="180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99</v>
      </c>
      <c r="B65" s="127">
        <v>10</v>
      </c>
      <c r="C65" s="180" t="s">
        <v>245</v>
      </c>
      <c r="D65" s="180"/>
      <c r="E65" s="130">
        <v>81400</v>
      </c>
      <c r="F65" s="130">
        <v>41301.9</v>
      </c>
      <c r="G65" s="129">
        <f aca="true" t="shared" si="1" ref="G65:G70">F65-E65</f>
        <v>-40098.1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100</v>
      </c>
      <c r="B66" s="127">
        <v>10</v>
      </c>
      <c r="C66" s="180" t="s">
        <v>246</v>
      </c>
      <c r="D66" s="180"/>
      <c r="E66" s="130">
        <v>200</v>
      </c>
      <c r="F66" s="130">
        <v>200</v>
      </c>
      <c r="G66" s="129" t="s">
        <v>259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101</v>
      </c>
      <c r="B67" s="127">
        <v>10</v>
      </c>
      <c r="C67" s="180" t="s">
        <v>247</v>
      </c>
      <c r="D67" s="180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102</v>
      </c>
      <c r="B68" s="139"/>
      <c r="C68" s="180" t="s">
        <v>248</v>
      </c>
      <c r="D68" s="180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80" t="s">
        <v>249</v>
      </c>
      <c r="D69" s="180"/>
      <c r="E69" s="130">
        <v>50000</v>
      </c>
      <c r="F69" s="129">
        <v>50000</v>
      </c>
      <c r="G69" s="129">
        <f t="shared" si="1"/>
        <v>0</v>
      </c>
    </row>
    <row r="70" spans="1:7" ht="15" customHeight="1">
      <c r="A70" s="142"/>
      <c r="B70" s="143"/>
      <c r="C70" s="180" t="s">
        <v>250</v>
      </c>
      <c r="D70" s="180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93"/>
      <c r="D71" s="193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71:D71"/>
    <mergeCell ref="C67:D67"/>
    <mergeCell ref="C68:D68"/>
    <mergeCell ref="C69:D69"/>
    <mergeCell ref="C70:D70"/>
    <mergeCell ref="C65:D65"/>
    <mergeCell ref="C66:D66"/>
    <mergeCell ref="C50:D50"/>
    <mergeCell ref="C59:D59"/>
    <mergeCell ref="C64:D64"/>
    <mergeCell ref="C60:D60"/>
    <mergeCell ref="C61:D61"/>
    <mergeCell ref="C62:D62"/>
    <mergeCell ref="C63:D63"/>
    <mergeCell ref="C35:D35"/>
    <mergeCell ref="C36:D36"/>
    <mergeCell ref="C54:D54"/>
    <mergeCell ref="C52:D52"/>
    <mergeCell ref="C37:D37"/>
    <mergeCell ref="C38:D38"/>
    <mergeCell ref="C39:D39"/>
    <mergeCell ref="C40:D40"/>
    <mergeCell ref="C51:D51"/>
    <mergeCell ref="C53:D53"/>
    <mergeCell ref="C43:D43"/>
    <mergeCell ref="C56:D56"/>
    <mergeCell ref="C57:D57"/>
    <mergeCell ref="C46:D46"/>
    <mergeCell ref="C55:D55"/>
    <mergeCell ref="C33:D33"/>
    <mergeCell ref="C47:D47"/>
    <mergeCell ref="C48:D48"/>
    <mergeCell ref="C49:D49"/>
    <mergeCell ref="C34:D34"/>
    <mergeCell ref="C24:D24"/>
    <mergeCell ref="C26:D26"/>
    <mergeCell ref="C30:D30"/>
    <mergeCell ref="C31:D31"/>
    <mergeCell ref="C32:D32"/>
    <mergeCell ref="C58:D58"/>
    <mergeCell ref="C41:D41"/>
    <mergeCell ref="C42:D42"/>
    <mergeCell ref="C44:D44"/>
    <mergeCell ref="C45:D45"/>
    <mergeCell ref="C12:D14"/>
    <mergeCell ref="E12:E14"/>
    <mergeCell ref="C27:D27"/>
    <mergeCell ref="C25:D25"/>
    <mergeCell ref="C29:D29"/>
    <mergeCell ref="C28:D28"/>
    <mergeCell ref="C16:D16"/>
    <mergeCell ref="C17:D17"/>
    <mergeCell ref="C18:D18"/>
    <mergeCell ref="C19:D19"/>
    <mergeCell ref="C23:D23"/>
    <mergeCell ref="C20:D20"/>
    <mergeCell ref="C21:D21"/>
    <mergeCell ref="C15:D15"/>
    <mergeCell ref="A1:F1"/>
    <mergeCell ref="A3:E3"/>
    <mergeCell ref="A7:C7"/>
    <mergeCell ref="D7:E7"/>
    <mergeCell ref="A10:G10"/>
    <mergeCell ref="C22:D22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view="pageBreakPreview" zoomScaleSheetLayoutView="100" zoomScalePageLayoutView="0" workbookViewId="0" topLeftCell="A88">
      <selection activeCell="F100" sqref="F100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103</v>
      </c>
      <c r="F1" s="194"/>
    </row>
    <row r="2" spans="1:6" ht="12.75" customHeight="1">
      <c r="A2" s="186" t="s">
        <v>104</v>
      </c>
      <c r="B2" s="186"/>
      <c r="C2" s="186"/>
      <c r="D2" s="186"/>
      <c r="E2" s="186"/>
      <c r="F2" s="186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105</v>
      </c>
      <c r="D4" s="195" t="s">
        <v>106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/>
    </row>
    <row r="8" spans="1:6" ht="15" customHeight="1">
      <c r="A8" s="19" t="s">
        <v>108</v>
      </c>
      <c r="B8" s="20" t="s">
        <v>109</v>
      </c>
      <c r="C8" s="41" t="s">
        <v>33</v>
      </c>
      <c r="D8" s="42">
        <f>D17+D19+D25+D28+D40+D46+D51+D59+D71+D81+D84+D87+D91+D97</f>
        <v>8540410</v>
      </c>
      <c r="E8" s="42">
        <f>E17+E19+E25+E28+E40+E46+E51+E59+E71+E81+E84+E87+E91+E97</f>
        <v>4584603.640000001</v>
      </c>
      <c r="F8" s="23">
        <f>D8-E8</f>
        <v>3955806.3599999994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110</v>
      </c>
      <c r="B10" s="47"/>
      <c r="C10" s="48" t="s">
        <v>111</v>
      </c>
      <c r="D10" s="44"/>
      <c r="E10" s="45"/>
      <c r="F10" s="49"/>
    </row>
    <row r="11" spans="1:23" ht="22.5">
      <c r="A11" s="28" t="s">
        <v>112</v>
      </c>
      <c r="B11" s="29">
        <v>200</v>
      </c>
      <c r="C11" s="50" t="s">
        <v>113</v>
      </c>
      <c r="D11" s="114">
        <f>D12+D13+D14</f>
        <v>3767800</v>
      </c>
      <c r="E11" s="113">
        <f>E12+E13+E14</f>
        <v>1736029</v>
      </c>
      <c r="F11" s="51">
        <f>D11-E11</f>
        <v>2031771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112</v>
      </c>
      <c r="B12" s="29">
        <v>200</v>
      </c>
      <c r="C12" s="50" t="s">
        <v>114</v>
      </c>
      <c r="D12" s="30">
        <v>2665200</v>
      </c>
      <c r="E12" s="31">
        <v>1259313.07</v>
      </c>
      <c r="F12" s="51">
        <f aca="true" t="shared" si="0" ref="F12:F19">D12-E12</f>
        <v>1405886.93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115</v>
      </c>
      <c r="B13" s="29">
        <v>200</v>
      </c>
      <c r="C13" s="50" t="s">
        <v>116</v>
      </c>
      <c r="D13" s="30">
        <v>228600</v>
      </c>
      <c r="E13" s="31">
        <v>108580.8</v>
      </c>
      <c r="F13" s="51">
        <f t="shared" si="0"/>
        <v>120019.2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117</v>
      </c>
      <c r="B14" s="29"/>
      <c r="C14" s="50" t="s">
        <v>118</v>
      </c>
      <c r="D14" s="30">
        <v>874000</v>
      </c>
      <c r="E14" s="31">
        <v>368135.13</v>
      </c>
      <c r="F14" s="51">
        <f t="shared" si="0"/>
        <v>505864.87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119</v>
      </c>
      <c r="B15" s="29">
        <v>200</v>
      </c>
      <c r="C15" s="50" t="s">
        <v>120</v>
      </c>
      <c r="D15" s="30">
        <v>500000</v>
      </c>
      <c r="E15" s="31">
        <v>374672.35</v>
      </c>
      <c r="F15" s="51">
        <f t="shared" si="0"/>
        <v>125327.65000000002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119</v>
      </c>
      <c r="B16" s="29"/>
      <c r="C16" s="50" t="s">
        <v>121</v>
      </c>
      <c r="D16" s="30">
        <v>500000</v>
      </c>
      <c r="E16" s="31">
        <v>374672.35</v>
      </c>
      <c r="F16" s="51">
        <f t="shared" si="0"/>
        <v>125327.65000000002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122</v>
      </c>
      <c r="B17" s="53"/>
      <c r="C17" s="54" t="s">
        <v>123</v>
      </c>
      <c r="D17" s="42">
        <f>D11+D15</f>
        <v>4267800</v>
      </c>
      <c r="E17" s="55">
        <f>E11+E15</f>
        <v>2110701.35</v>
      </c>
      <c r="F17" s="51">
        <f t="shared" si="0"/>
        <v>2157098.65</v>
      </c>
    </row>
    <row r="18" spans="1:6" ht="36.75" customHeight="1">
      <c r="A18" s="28" t="s">
        <v>119</v>
      </c>
      <c r="B18" s="56"/>
      <c r="C18" s="50" t="s">
        <v>124</v>
      </c>
      <c r="D18" s="57">
        <v>200</v>
      </c>
      <c r="E18" s="57">
        <v>200</v>
      </c>
      <c r="F18" s="51">
        <f t="shared" si="0"/>
        <v>0</v>
      </c>
    </row>
    <row r="19" spans="1:6" ht="15" customHeight="1">
      <c r="A19" s="58" t="s">
        <v>122</v>
      </c>
      <c r="B19" s="53"/>
      <c r="C19" s="59" t="s">
        <v>125</v>
      </c>
      <c r="D19" s="55">
        <v>200</v>
      </c>
      <c r="E19" s="55">
        <f>E18</f>
        <v>200</v>
      </c>
      <c r="F19" s="51">
        <f t="shared" si="0"/>
        <v>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126</v>
      </c>
      <c r="B21" s="56"/>
      <c r="C21" s="26" t="s">
        <v>127</v>
      </c>
      <c r="D21" s="21" t="s">
        <v>128</v>
      </c>
      <c r="E21" s="22"/>
      <c r="F21" s="51"/>
    </row>
    <row r="22" spans="1:6" ht="15" customHeight="1" hidden="1">
      <c r="A22" s="46" t="s">
        <v>122</v>
      </c>
      <c r="B22" s="53"/>
      <c r="C22" s="54" t="s">
        <v>127</v>
      </c>
      <c r="D22" s="42" t="s">
        <v>128</v>
      </c>
      <c r="E22" s="55"/>
      <c r="F22" s="51"/>
    </row>
    <row r="23" spans="1:6" ht="48.75" customHeight="1">
      <c r="A23" s="46" t="s">
        <v>129</v>
      </c>
      <c r="B23" s="53"/>
      <c r="C23" s="54" t="s">
        <v>130</v>
      </c>
      <c r="D23" s="42"/>
      <c r="E23" s="55"/>
      <c r="F23" s="51"/>
    </row>
    <row r="24" spans="1:6" ht="22.5" customHeight="1">
      <c r="A24" s="46" t="s">
        <v>131</v>
      </c>
      <c r="B24" s="53"/>
      <c r="C24" s="26" t="s">
        <v>132</v>
      </c>
      <c r="D24" s="21">
        <v>3110</v>
      </c>
      <c r="E24" s="22">
        <v>3110</v>
      </c>
      <c r="F24" s="51">
        <f>D24-E24</f>
        <v>0</v>
      </c>
    </row>
    <row r="25" spans="1:6" ht="15" customHeight="1">
      <c r="A25" s="46" t="s">
        <v>133</v>
      </c>
      <c r="B25" s="53"/>
      <c r="C25" s="26" t="s">
        <v>134</v>
      </c>
      <c r="D25" s="42">
        <f>D24</f>
        <v>3110</v>
      </c>
      <c r="E25" s="55">
        <f>E24</f>
        <v>3110</v>
      </c>
      <c r="F25" s="51">
        <f>D25-E25</f>
        <v>0</v>
      </c>
    </row>
    <row r="26" spans="1:6" ht="15" customHeight="1">
      <c r="A26" s="46" t="s">
        <v>135</v>
      </c>
      <c r="B26" s="53"/>
      <c r="C26" s="54" t="s">
        <v>136</v>
      </c>
      <c r="D26" s="42"/>
      <c r="E26" s="55"/>
      <c r="F26" s="51"/>
    </row>
    <row r="27" spans="1:6" ht="15" customHeight="1">
      <c r="A27" s="46" t="s">
        <v>135</v>
      </c>
      <c r="B27" s="53"/>
      <c r="C27" s="26" t="s">
        <v>239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122</v>
      </c>
      <c r="B28" s="53"/>
      <c r="C28" s="26" t="s">
        <v>239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137</v>
      </c>
      <c r="B29" s="53"/>
      <c r="C29" s="54" t="s">
        <v>138</v>
      </c>
      <c r="D29" s="42"/>
      <c r="E29" s="55"/>
      <c r="F29" s="51"/>
    </row>
    <row r="30" spans="1:6" ht="38.25" customHeight="1">
      <c r="A30" s="35" t="s">
        <v>139</v>
      </c>
      <c r="B30" s="61"/>
      <c r="C30" s="62" t="s">
        <v>140</v>
      </c>
      <c r="D30" s="21">
        <v>20000</v>
      </c>
      <c r="E30" s="22">
        <v>20000</v>
      </c>
      <c r="F30" s="51">
        <f>D30-E30</f>
        <v>0</v>
      </c>
    </row>
    <row r="31" spans="1:6" ht="38.25" customHeight="1">
      <c r="A31" s="33" t="s">
        <v>119</v>
      </c>
      <c r="B31" s="35"/>
      <c r="C31" s="63" t="s">
        <v>268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119</v>
      </c>
      <c r="B32" s="35"/>
      <c r="C32" s="63" t="s">
        <v>269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119</v>
      </c>
      <c r="B33" s="35"/>
      <c r="C33" s="63" t="s">
        <v>270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119</v>
      </c>
      <c r="B34" s="35"/>
      <c r="C34" s="63" t="s">
        <v>271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119</v>
      </c>
      <c r="B35" s="35"/>
      <c r="C35" s="63" t="s">
        <v>141</v>
      </c>
      <c r="D35" s="21">
        <v>80000</v>
      </c>
      <c r="E35" s="22">
        <v>55973.76</v>
      </c>
      <c r="F35" s="51">
        <f t="shared" si="1"/>
        <v>24026.239999999998</v>
      </c>
    </row>
    <row r="36" spans="1:6" ht="32.25" customHeight="1">
      <c r="A36" s="64" t="s">
        <v>142</v>
      </c>
      <c r="B36" s="65"/>
      <c r="C36" s="26" t="s">
        <v>143</v>
      </c>
      <c r="D36" s="21">
        <v>130000</v>
      </c>
      <c r="E36" s="22">
        <v>94959</v>
      </c>
      <c r="F36" s="51">
        <f t="shared" si="1"/>
        <v>35041</v>
      </c>
    </row>
    <row r="37" spans="1:6" ht="15" customHeight="1">
      <c r="A37" s="33" t="s">
        <v>144</v>
      </c>
      <c r="B37" s="66"/>
      <c r="C37" s="26" t="s">
        <v>145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139</v>
      </c>
      <c r="B38" s="66"/>
      <c r="C38" s="26" t="s">
        <v>146</v>
      </c>
      <c r="D38" s="21">
        <v>30000</v>
      </c>
      <c r="E38" s="22">
        <v>25272.46</v>
      </c>
      <c r="F38" s="51">
        <f t="shared" si="1"/>
        <v>4727.540000000001</v>
      </c>
    </row>
    <row r="39" spans="1:6" ht="33.75">
      <c r="A39" s="33" t="s">
        <v>119</v>
      </c>
      <c r="B39" s="66"/>
      <c r="C39" s="26" t="s">
        <v>147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122</v>
      </c>
      <c r="B40" s="53"/>
      <c r="C40" s="54" t="s">
        <v>148</v>
      </c>
      <c r="D40" s="42">
        <f>D30+D31+D32+D33+D34+D35+D36+D37+D38+D39</f>
        <v>283800</v>
      </c>
      <c r="E40" s="42">
        <f>E30+E31+E32+E33+E34+E35+E36+E37+E38+E39</f>
        <v>198396.22</v>
      </c>
      <c r="F40" s="51">
        <f t="shared" si="1"/>
        <v>85403.78</v>
      </c>
    </row>
    <row r="41" spans="1:6" ht="15" customHeight="1">
      <c r="A41" s="67" t="s">
        <v>149</v>
      </c>
      <c r="B41" s="53"/>
      <c r="C41" s="54" t="s">
        <v>150</v>
      </c>
      <c r="D41" s="42"/>
      <c r="E41" s="55"/>
      <c r="F41" s="51"/>
    </row>
    <row r="42" spans="1:6" ht="24.75" customHeight="1">
      <c r="A42" s="28" t="s">
        <v>112</v>
      </c>
      <c r="B42" s="56"/>
      <c r="C42" s="26" t="s">
        <v>151</v>
      </c>
      <c r="D42" s="21">
        <f>D43+D44</f>
        <v>81400</v>
      </c>
      <c r="E42" s="21">
        <f>E43+E44</f>
        <v>41301.9</v>
      </c>
      <c r="F42" s="51">
        <f>D42-E42</f>
        <v>40098.1</v>
      </c>
    </row>
    <row r="43" spans="1:6" ht="29.25" customHeight="1">
      <c r="A43" s="28" t="s">
        <v>112</v>
      </c>
      <c r="B43" s="68"/>
      <c r="C43" s="26" t="s">
        <v>152</v>
      </c>
      <c r="D43" s="21">
        <v>63000</v>
      </c>
      <c r="E43" s="22">
        <v>31112</v>
      </c>
      <c r="F43" s="51">
        <f>D43-E43</f>
        <v>31888</v>
      </c>
    </row>
    <row r="44" spans="1:6" ht="29.25" customHeight="1">
      <c r="A44" s="28" t="s">
        <v>117</v>
      </c>
      <c r="B44" s="68"/>
      <c r="C44" s="26" t="s">
        <v>153</v>
      </c>
      <c r="D44" s="21">
        <v>18400</v>
      </c>
      <c r="E44" s="22">
        <v>10189.9</v>
      </c>
      <c r="F44" s="51">
        <f>D44-E44</f>
        <v>8210.1</v>
      </c>
    </row>
    <row r="45" spans="1:6" ht="29.25" customHeight="1">
      <c r="A45" s="33" t="s">
        <v>154</v>
      </c>
      <c r="B45" s="68"/>
      <c r="C45" s="26" t="s">
        <v>155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122</v>
      </c>
      <c r="B46" s="70"/>
      <c r="C46" s="54" t="s">
        <v>156</v>
      </c>
      <c r="D46" s="42">
        <f>D42+D45</f>
        <v>81400</v>
      </c>
      <c r="E46" s="42">
        <f>E42+E45</f>
        <v>41301.9</v>
      </c>
      <c r="F46" s="51">
        <f>D46-E46</f>
        <v>40098.1</v>
      </c>
    </row>
    <row r="47" spans="1:6" ht="25.5" customHeight="1" hidden="1">
      <c r="A47" s="28"/>
      <c r="B47" s="68"/>
      <c r="C47" s="26"/>
      <c r="D47" s="21" t="s">
        <v>157</v>
      </c>
      <c r="E47" s="22"/>
      <c r="F47" s="51"/>
    </row>
    <row r="48" spans="1:6" ht="25.5" customHeight="1" hidden="1">
      <c r="A48" s="28" t="s">
        <v>158</v>
      </c>
      <c r="B48" s="68"/>
      <c r="C48" s="26" t="s">
        <v>159</v>
      </c>
      <c r="D48" s="21">
        <v>19200</v>
      </c>
      <c r="E48" s="22"/>
      <c r="F48" s="51"/>
    </row>
    <row r="49" spans="1:6" ht="25.5" customHeight="1">
      <c r="A49" s="46" t="s">
        <v>160</v>
      </c>
      <c r="B49" s="68"/>
      <c r="C49" s="26" t="s">
        <v>161</v>
      </c>
      <c r="D49" s="21"/>
      <c r="E49" s="22"/>
      <c r="F49" s="51"/>
    </row>
    <row r="50" spans="1:6" ht="36.75" customHeight="1">
      <c r="A50" s="28" t="s">
        <v>119</v>
      </c>
      <c r="B50" s="68"/>
      <c r="C50" s="26" t="s">
        <v>272</v>
      </c>
      <c r="D50" s="21">
        <v>51300</v>
      </c>
      <c r="E50" s="22">
        <v>0</v>
      </c>
      <c r="F50" s="51">
        <f>D50-E50</f>
        <v>51300</v>
      </c>
    </row>
    <row r="51" spans="1:6" ht="25.5" customHeight="1">
      <c r="A51" s="52" t="s">
        <v>122</v>
      </c>
      <c r="B51" s="53"/>
      <c r="C51" s="54" t="s">
        <v>162</v>
      </c>
      <c r="D51" s="42">
        <f>D50</f>
        <v>51300</v>
      </c>
      <c r="E51" s="42">
        <f>E50</f>
        <v>0</v>
      </c>
      <c r="F51" s="51">
        <f>D51-E51</f>
        <v>51300</v>
      </c>
    </row>
    <row r="52" spans="1:6" ht="42.75" customHeight="1">
      <c r="A52" s="67" t="s">
        <v>163</v>
      </c>
      <c r="B52" s="53"/>
      <c r="C52" s="54" t="s">
        <v>164</v>
      </c>
      <c r="D52" s="42"/>
      <c r="E52" s="55"/>
      <c r="F52" s="51"/>
    </row>
    <row r="53" spans="1:6" ht="36" customHeight="1">
      <c r="A53" s="28" t="s">
        <v>119</v>
      </c>
      <c r="B53" s="56"/>
      <c r="C53" s="26" t="s">
        <v>264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119</v>
      </c>
      <c r="B54" s="56"/>
      <c r="C54" s="26" t="s">
        <v>165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119</v>
      </c>
      <c r="B55" s="56"/>
      <c r="C55" s="26" t="s">
        <v>166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119</v>
      </c>
      <c r="B56" s="56"/>
      <c r="C56" s="26" t="s">
        <v>167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168</v>
      </c>
      <c r="B57" s="53"/>
      <c r="C57" s="54" t="s">
        <v>169</v>
      </c>
      <c r="D57" s="21"/>
      <c r="E57" s="22"/>
      <c r="F57" s="51"/>
    </row>
    <row r="58" spans="1:6" ht="37.5" customHeight="1">
      <c r="A58" s="28" t="s">
        <v>119</v>
      </c>
      <c r="B58" s="56"/>
      <c r="C58" s="26" t="s">
        <v>170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122</v>
      </c>
      <c r="B59" s="53"/>
      <c r="C59" s="54" t="s">
        <v>171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172</v>
      </c>
      <c r="B60" s="56"/>
      <c r="C60" s="26" t="s">
        <v>173</v>
      </c>
      <c r="D60" s="21">
        <v>10000</v>
      </c>
      <c r="E60" s="22"/>
      <c r="F60" s="51"/>
    </row>
    <row r="61" spans="1:6" ht="15" customHeight="1" hidden="1">
      <c r="A61" s="71" t="s">
        <v>122</v>
      </c>
      <c r="B61" s="72"/>
      <c r="C61" s="73" t="s">
        <v>174</v>
      </c>
      <c r="D61" s="74">
        <v>10000</v>
      </c>
      <c r="E61" s="74"/>
      <c r="F61" s="51"/>
    </row>
    <row r="62" spans="1:6" ht="15" customHeight="1">
      <c r="A62" s="46" t="s">
        <v>175</v>
      </c>
      <c r="B62" s="72"/>
      <c r="C62" s="73" t="s">
        <v>176</v>
      </c>
      <c r="D62" s="74"/>
      <c r="E62" s="74"/>
      <c r="F62" s="51"/>
    </row>
    <row r="63" spans="1:6" ht="15" customHeight="1">
      <c r="A63" s="46"/>
      <c r="B63" s="72"/>
      <c r="C63" s="63" t="s">
        <v>177</v>
      </c>
      <c r="D63" s="57">
        <v>0</v>
      </c>
      <c r="E63" s="57">
        <v>0</v>
      </c>
      <c r="F63" s="51"/>
    </row>
    <row r="64" spans="1:6" ht="32.25" customHeight="1">
      <c r="A64" s="28" t="s">
        <v>119</v>
      </c>
      <c r="B64" s="72"/>
      <c r="C64" s="63" t="s">
        <v>178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139</v>
      </c>
      <c r="B65" s="72"/>
      <c r="C65" s="63" t="s">
        <v>179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180</v>
      </c>
      <c r="B67" s="72"/>
      <c r="C67" s="63" t="s">
        <v>181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180</v>
      </c>
      <c r="B68" s="72"/>
      <c r="C68" s="63" t="s">
        <v>182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180</v>
      </c>
      <c r="B69" s="72"/>
      <c r="C69" s="63" t="s">
        <v>183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180</v>
      </c>
      <c r="B70" s="72"/>
      <c r="C70" s="63" t="s">
        <v>183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184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185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186</v>
      </c>
      <c r="D73" s="57">
        <v>8000</v>
      </c>
      <c r="E73" s="57"/>
      <c r="F73" s="51"/>
    </row>
    <row r="74" spans="1:6" ht="15" customHeight="1">
      <c r="A74" s="46" t="s">
        <v>187</v>
      </c>
      <c r="B74" s="35"/>
      <c r="C74" s="73" t="s">
        <v>188</v>
      </c>
      <c r="D74" s="57"/>
      <c r="E74" s="57"/>
      <c r="F74" s="51"/>
    </row>
    <row r="75" spans="1:6" ht="30.75" customHeight="1">
      <c r="A75" s="28" t="s">
        <v>119</v>
      </c>
      <c r="B75" s="35"/>
      <c r="C75" s="63" t="s">
        <v>273</v>
      </c>
      <c r="D75" s="57">
        <v>67700</v>
      </c>
      <c r="E75" s="57">
        <v>42350.1</v>
      </c>
      <c r="F75" s="51">
        <f>D75-E75</f>
        <v>25349.9</v>
      </c>
    </row>
    <row r="76" spans="1:6" ht="36.75" customHeight="1">
      <c r="A76" s="28" t="s">
        <v>119</v>
      </c>
      <c r="B76" s="35"/>
      <c r="C76" s="63" t="s">
        <v>274</v>
      </c>
      <c r="D76" s="57">
        <v>203100</v>
      </c>
      <c r="E76" s="57">
        <v>179936.57</v>
      </c>
      <c r="F76" s="51">
        <f aca="true" t="shared" si="2" ref="F76:F97">D76-E76</f>
        <v>23163.429999999993</v>
      </c>
    </row>
    <row r="77" spans="1:6" ht="21" customHeight="1" hidden="1">
      <c r="A77" s="28" t="s">
        <v>119</v>
      </c>
      <c r="B77" s="72"/>
      <c r="C77" s="63" t="s">
        <v>189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119</v>
      </c>
      <c r="B78" s="72"/>
      <c r="C78" s="63" t="s">
        <v>280</v>
      </c>
      <c r="D78" s="57">
        <v>100000</v>
      </c>
      <c r="E78" s="76">
        <v>0</v>
      </c>
      <c r="F78" s="51"/>
    </row>
    <row r="79" spans="1:6" ht="33.75">
      <c r="A79" s="28" t="s">
        <v>119</v>
      </c>
      <c r="B79" s="72"/>
      <c r="C79" s="63" t="s">
        <v>275</v>
      </c>
      <c r="D79" s="57">
        <v>50000</v>
      </c>
      <c r="E79" s="74">
        <v>0</v>
      </c>
      <c r="F79" s="51"/>
    </row>
    <row r="80" spans="1:6" ht="41.25" customHeight="1">
      <c r="A80" s="28" t="s">
        <v>119</v>
      </c>
      <c r="B80" s="72"/>
      <c r="C80" s="63" t="s">
        <v>276</v>
      </c>
      <c r="D80" s="57">
        <v>5000</v>
      </c>
      <c r="E80" s="76">
        <v>0</v>
      </c>
      <c r="F80" s="51">
        <f t="shared" si="2"/>
        <v>5000</v>
      </c>
    </row>
    <row r="81" spans="1:6" ht="15" customHeight="1">
      <c r="A81" s="71" t="s">
        <v>122</v>
      </c>
      <c r="B81" s="72"/>
      <c r="C81" s="73" t="s">
        <v>190</v>
      </c>
      <c r="D81" s="74">
        <f>D75+D76+D78+D79+D80</f>
        <v>425800</v>
      </c>
      <c r="E81" s="74">
        <f>E75+E76+E78+E79+E80</f>
        <v>222286.67</v>
      </c>
      <c r="F81" s="51">
        <f t="shared" si="2"/>
        <v>203513.33</v>
      </c>
    </row>
    <row r="82" spans="1:6" ht="15" customHeight="1">
      <c r="A82" s="46" t="s">
        <v>191</v>
      </c>
      <c r="B82" s="72"/>
      <c r="C82" s="73" t="s">
        <v>192</v>
      </c>
      <c r="D82" s="74"/>
      <c r="E82" s="74"/>
      <c r="F82" s="51"/>
    </row>
    <row r="83" spans="1:6" ht="33.75">
      <c r="A83" s="28" t="s">
        <v>119</v>
      </c>
      <c r="B83" s="72"/>
      <c r="C83" s="75" t="s">
        <v>193</v>
      </c>
      <c r="D83" s="76">
        <v>32400</v>
      </c>
      <c r="E83" s="76">
        <v>28000</v>
      </c>
      <c r="F83" s="51">
        <f t="shared" si="2"/>
        <v>4400</v>
      </c>
    </row>
    <row r="84" spans="1:6" ht="15" customHeight="1">
      <c r="A84" s="71" t="s">
        <v>122</v>
      </c>
      <c r="B84" s="72"/>
      <c r="C84" s="77" t="s">
        <v>194</v>
      </c>
      <c r="D84" s="74">
        <f>D83</f>
        <v>32400</v>
      </c>
      <c r="E84" s="74">
        <f>E83</f>
        <v>28000</v>
      </c>
      <c r="F84" s="51">
        <f t="shared" si="2"/>
        <v>4400</v>
      </c>
    </row>
    <row r="85" spans="1:6" ht="15" customHeight="1">
      <c r="A85" s="46" t="s">
        <v>195</v>
      </c>
      <c r="B85" s="72"/>
      <c r="C85" s="73" t="s">
        <v>196</v>
      </c>
      <c r="D85" s="74"/>
      <c r="E85" s="74"/>
      <c r="F85" s="51"/>
    </row>
    <row r="86" spans="1:6" ht="33.75">
      <c r="A86" s="28" t="s">
        <v>197</v>
      </c>
      <c r="B86" s="72"/>
      <c r="C86" s="75" t="s">
        <v>198</v>
      </c>
      <c r="D86" s="76">
        <v>100000</v>
      </c>
      <c r="E86" s="76">
        <v>79607.5</v>
      </c>
      <c r="F86" s="51">
        <f t="shared" si="2"/>
        <v>20392.5</v>
      </c>
    </row>
    <row r="87" spans="1:6" ht="15" customHeight="1">
      <c r="A87" s="71" t="s">
        <v>122</v>
      </c>
      <c r="B87" s="72"/>
      <c r="C87" s="77" t="s">
        <v>199</v>
      </c>
      <c r="D87" s="78">
        <f>D86</f>
        <v>100000</v>
      </c>
      <c r="E87" s="74">
        <f>E86</f>
        <v>79607.5</v>
      </c>
      <c r="F87" s="51">
        <f t="shared" si="2"/>
        <v>20392.5</v>
      </c>
    </row>
    <row r="88" spans="1:6" ht="15" customHeight="1">
      <c r="A88" s="46" t="s">
        <v>200</v>
      </c>
      <c r="B88" s="72"/>
      <c r="C88" s="73" t="s">
        <v>201</v>
      </c>
      <c r="D88" s="74"/>
      <c r="E88" s="74"/>
      <c r="F88" s="51"/>
    </row>
    <row r="89" spans="1:6" ht="33.75">
      <c r="A89" s="28" t="s">
        <v>119</v>
      </c>
      <c r="B89" s="35"/>
      <c r="C89" s="63" t="s">
        <v>279</v>
      </c>
      <c r="D89" s="57">
        <v>6000</v>
      </c>
      <c r="E89" s="57">
        <v>0</v>
      </c>
      <c r="F89" s="51">
        <f t="shared" si="2"/>
        <v>6000</v>
      </c>
    </row>
    <row r="90" spans="1:6" ht="14.25" hidden="1">
      <c r="A90" s="28" t="s">
        <v>126</v>
      </c>
      <c r="B90" s="35"/>
      <c r="C90" s="63" t="s">
        <v>202</v>
      </c>
      <c r="D90" s="57" t="s">
        <v>203</v>
      </c>
      <c r="E90" s="57"/>
      <c r="F90" s="51">
        <f t="shared" si="2"/>
        <v>3000</v>
      </c>
    </row>
    <row r="91" spans="1:6" ht="22.5" customHeight="1">
      <c r="A91" s="28" t="s">
        <v>122</v>
      </c>
      <c r="B91" s="72"/>
      <c r="C91" s="73" t="s">
        <v>204</v>
      </c>
      <c r="D91" s="74">
        <f>D89</f>
        <v>6000</v>
      </c>
      <c r="E91" s="74">
        <f>E89</f>
        <v>0</v>
      </c>
      <c r="F91" s="51">
        <f t="shared" si="2"/>
        <v>6000</v>
      </c>
    </row>
    <row r="92" spans="1:6" ht="22.5" customHeight="1">
      <c r="A92" s="46" t="s">
        <v>205</v>
      </c>
      <c r="B92" s="72"/>
      <c r="C92" s="73" t="s">
        <v>206</v>
      </c>
      <c r="D92" s="74"/>
      <c r="E92" s="74"/>
      <c r="F92" s="51"/>
    </row>
    <row r="93" spans="1:6" ht="20.25" customHeight="1">
      <c r="A93" s="33" t="s">
        <v>207</v>
      </c>
      <c r="B93" s="72"/>
      <c r="C93" s="63" t="s">
        <v>277</v>
      </c>
      <c r="D93" s="57">
        <v>3068600</v>
      </c>
      <c r="E93" s="57">
        <v>1761000</v>
      </c>
      <c r="F93" s="51">
        <f t="shared" si="2"/>
        <v>1307600</v>
      </c>
    </row>
    <row r="94" spans="1:6" ht="33.75">
      <c r="A94" s="28" t="s">
        <v>119</v>
      </c>
      <c r="B94" s="72"/>
      <c r="C94" s="63" t="s">
        <v>281</v>
      </c>
      <c r="D94" s="57">
        <v>140000</v>
      </c>
      <c r="E94" s="57">
        <v>140000</v>
      </c>
      <c r="F94" s="51">
        <f t="shared" si="2"/>
        <v>0</v>
      </c>
    </row>
    <row r="95" spans="1:6" ht="33.75">
      <c r="A95" s="28" t="s">
        <v>119</v>
      </c>
      <c r="B95" s="72"/>
      <c r="C95" s="63" t="s">
        <v>282</v>
      </c>
      <c r="D95" s="57">
        <v>70000</v>
      </c>
      <c r="E95" s="57">
        <v>0</v>
      </c>
      <c r="F95" s="51">
        <f t="shared" si="2"/>
        <v>70000</v>
      </c>
    </row>
    <row r="96" spans="1:6" ht="28.5" customHeight="1">
      <c r="A96" s="33"/>
      <c r="B96" s="72"/>
      <c r="C96" s="63"/>
      <c r="D96" s="57"/>
      <c r="E96" s="57"/>
      <c r="F96" s="51">
        <f t="shared" si="2"/>
        <v>0</v>
      </c>
    </row>
    <row r="97" spans="1:6" ht="15" customHeight="1">
      <c r="A97" s="72" t="s">
        <v>122</v>
      </c>
      <c r="B97" s="35"/>
      <c r="C97" s="73" t="s">
        <v>208</v>
      </c>
      <c r="D97" s="74">
        <f>D93+D95+D94</f>
        <v>3278600</v>
      </c>
      <c r="E97" s="74">
        <f>E93+E95+E94</f>
        <v>1901000</v>
      </c>
      <c r="F97" s="51">
        <f t="shared" si="2"/>
        <v>1377600</v>
      </c>
    </row>
    <row r="98" spans="1:6" ht="12.75">
      <c r="A98" s="79"/>
      <c r="B98" s="35"/>
      <c r="C98" s="36"/>
      <c r="D98" s="36"/>
      <c r="E98" s="36"/>
      <c r="F98" s="80"/>
    </row>
    <row r="99" spans="1:6" ht="25.5" customHeight="1">
      <c r="A99" s="81" t="s">
        <v>209</v>
      </c>
      <c r="B99" s="82">
        <v>450</v>
      </c>
      <c r="C99" s="36"/>
      <c r="D99" s="83" t="s">
        <v>285</v>
      </c>
      <c r="E99" s="84" t="s">
        <v>288</v>
      </c>
      <c r="F99" s="85" t="s">
        <v>33</v>
      </c>
    </row>
    <row r="100" ht="12.75">
      <c r="C100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210</v>
      </c>
      <c r="F1" s="196"/>
    </row>
    <row r="2" spans="1:6" ht="15">
      <c r="A2" s="186" t="s">
        <v>211</v>
      </c>
      <c r="B2" s="186"/>
      <c r="C2" s="186"/>
      <c r="D2" s="186"/>
      <c r="E2" s="186"/>
      <c r="F2" s="186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212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 t="s">
        <v>30</v>
      </c>
    </row>
    <row r="8" spans="1:6" ht="24" customHeight="1">
      <c r="A8" s="79" t="s">
        <v>213</v>
      </c>
      <c r="B8" s="20" t="s">
        <v>214</v>
      </c>
      <c r="C8" s="90" t="s">
        <v>33</v>
      </c>
      <c r="D8" s="91" t="s">
        <v>285</v>
      </c>
      <c r="E8" s="92" t="s">
        <v>288</v>
      </c>
      <c r="F8" s="93"/>
    </row>
    <row r="9" spans="1:6" ht="11.25" customHeight="1">
      <c r="A9" s="34" t="s">
        <v>215</v>
      </c>
      <c r="B9" s="94"/>
      <c r="C9" s="95"/>
      <c r="D9" s="96"/>
      <c r="E9" s="97"/>
      <c r="F9" s="98"/>
    </row>
    <row r="10" spans="1:6" ht="24.75" customHeight="1">
      <c r="A10" s="79" t="s">
        <v>216</v>
      </c>
      <c r="B10" s="99" t="s">
        <v>217</v>
      </c>
      <c r="C10" s="91" t="s">
        <v>33</v>
      </c>
      <c r="D10" s="91"/>
      <c r="E10" s="92"/>
      <c r="F10" s="100"/>
    </row>
    <row r="11" spans="1:6" ht="11.25" customHeight="1">
      <c r="A11" s="34" t="s">
        <v>218</v>
      </c>
      <c r="B11" s="94"/>
      <c r="C11" s="96"/>
      <c r="D11" s="96"/>
      <c r="E11" s="97"/>
      <c r="F11" s="98"/>
    </row>
    <row r="12" spans="1:6" ht="10.5" customHeight="1">
      <c r="A12" s="79" t="s">
        <v>219</v>
      </c>
      <c r="B12" s="101" t="s">
        <v>220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221</v>
      </c>
      <c r="B25" s="25" t="s">
        <v>222</v>
      </c>
      <c r="C25" s="91" t="s">
        <v>33</v>
      </c>
      <c r="D25" s="91"/>
      <c r="E25" s="92"/>
      <c r="F25" s="100"/>
    </row>
    <row r="26" spans="1:6" ht="12" customHeight="1">
      <c r="A26" s="34" t="s">
        <v>223</v>
      </c>
      <c r="B26" s="94"/>
      <c r="C26" s="96"/>
      <c r="D26" s="96"/>
      <c r="E26" s="97"/>
      <c r="F26" s="98"/>
    </row>
    <row r="27" spans="1:6" ht="12.75" customHeight="1">
      <c r="A27" s="79" t="s">
        <v>224</v>
      </c>
      <c r="B27" s="99" t="s">
        <v>225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226</v>
      </c>
      <c r="B32" s="25" t="s">
        <v>227</v>
      </c>
      <c r="C32" s="91"/>
      <c r="D32" s="91" t="s">
        <v>285</v>
      </c>
      <c r="E32" s="91" t="s">
        <v>288</v>
      </c>
      <c r="F32" s="103"/>
    </row>
    <row r="33" spans="1:6" ht="21" customHeight="1">
      <c r="A33" s="79" t="s">
        <v>219</v>
      </c>
      <c r="B33" s="25" t="s">
        <v>228</v>
      </c>
      <c r="C33" s="91"/>
      <c r="D33" s="91" t="s">
        <v>284</v>
      </c>
      <c r="E33" s="91" t="s">
        <v>289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229</v>
      </c>
      <c r="B35" s="94" t="s">
        <v>230</v>
      </c>
      <c r="C35" s="104"/>
      <c r="D35" s="104" t="s">
        <v>286</v>
      </c>
      <c r="E35" s="104" t="s">
        <v>290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231</v>
      </c>
      <c r="B38" s="37"/>
      <c r="C38" s="110"/>
      <c r="D38" s="38"/>
      <c r="E38" s="197" t="s">
        <v>278</v>
      </c>
      <c r="F38" s="197"/>
    </row>
    <row r="39" spans="1:6" ht="10.5" customHeight="1">
      <c r="A39" s="111"/>
      <c r="B39" s="37"/>
      <c r="C39" s="4" t="s">
        <v>232</v>
      </c>
      <c r="D39" s="38"/>
      <c r="E39" s="198" t="s">
        <v>233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234</v>
      </c>
      <c r="B41" s="37"/>
      <c r="C41" s="110"/>
      <c r="D41" s="38"/>
      <c r="E41" s="197" t="s">
        <v>235</v>
      </c>
      <c r="F41" s="197"/>
    </row>
    <row r="42" spans="1:6" ht="10.5" customHeight="1">
      <c r="A42" s="111" t="s">
        <v>236</v>
      </c>
      <c r="B42" s="37"/>
      <c r="C42" s="4" t="s">
        <v>232</v>
      </c>
      <c r="D42" s="38"/>
      <c r="E42" s="198" t="s">
        <v>233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237</v>
      </c>
      <c r="B44" s="37"/>
      <c r="C44" s="110"/>
      <c r="D44" s="38"/>
      <c r="E44" s="197" t="s">
        <v>238</v>
      </c>
      <c r="F44" s="197"/>
    </row>
    <row r="45" spans="1:6" ht="9.75" customHeight="1">
      <c r="A45" s="3"/>
      <c r="B45" s="37"/>
      <c r="C45" s="4" t="s">
        <v>232</v>
      </c>
      <c r="D45" s="38"/>
      <c r="E45" s="198" t="s">
        <v>233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2020-08-04T10:44:58Z</cp:lastPrinted>
  <dcterms:modified xsi:type="dcterms:W3CDTF">2020-08-04T10:46:15Z</dcterms:modified>
  <cp:category/>
  <cp:version/>
  <cp:contentType/>
  <cp:contentStatus/>
</cp:coreProperties>
</file>